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arosta\Desktop\Martin\Rozpočet a ZÚ\Rozpočty\Rozpočet na 2024\"/>
    </mc:Choice>
  </mc:AlternateContent>
  <xr:revisionPtr revIDLastSave="0" documentId="13_ncr:1_{B26D07A3-AB3B-415A-8B45-351F8860BFB8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ozpočet - príjmy viacročný" sheetId="1" r:id="rId1"/>
    <sheet name="Viacročný rozpočet - výdavky" sheetId="3" r:id="rId2"/>
    <sheet name="Rekapitulácia rozpočtu" sheetId="4" r:id="rId3"/>
    <sheet name="Rozpočet na rok 2023 - výdavky" sheetId="5" r:id="rId4"/>
  </sheets>
  <calcPr calcId="191029"/>
  <fileRecoveryPr autoRecover="0"/>
</workbook>
</file>

<file path=xl/calcChain.xml><?xml version="1.0" encoding="utf-8"?>
<calcChain xmlns="http://schemas.openxmlformats.org/spreadsheetml/2006/main">
  <c r="E50" i="3" l="1"/>
  <c r="G101" i="1"/>
  <c r="G82" i="1"/>
  <c r="G80" i="1" s="1"/>
  <c r="G63" i="1"/>
  <c r="G56" i="1"/>
  <c r="G72" i="1" s="1"/>
  <c r="G10" i="1"/>
  <c r="G8" i="1" s="1"/>
  <c r="G73" i="1" s="1"/>
  <c r="I36" i="3"/>
  <c r="I39" i="3"/>
  <c r="G42" i="5" l="1"/>
  <c r="G40" i="5" s="1"/>
  <c r="H13" i="4"/>
  <c r="H16" i="4" s="1"/>
  <c r="I13" i="4"/>
  <c r="I16" i="4" s="1"/>
  <c r="H19" i="5" l="1"/>
  <c r="H125" i="5"/>
  <c r="I136" i="3"/>
  <c r="I135" i="3"/>
  <c r="I134" i="3"/>
  <c r="I131" i="3"/>
  <c r="I114" i="3"/>
  <c r="I111" i="3"/>
  <c r="I88" i="3"/>
  <c r="I85" i="1"/>
  <c r="G110" i="5" l="1"/>
  <c r="I99" i="3" s="1"/>
  <c r="H93" i="5"/>
  <c r="G206" i="5" l="1"/>
  <c r="I217" i="3" s="1"/>
  <c r="G60" i="5" l="1"/>
  <c r="I57" i="3" s="1"/>
  <c r="H123" i="5" l="1"/>
  <c r="J111" i="3"/>
  <c r="J108" i="3" s="1"/>
  <c r="G16" i="5"/>
  <c r="I16" i="3" s="1"/>
  <c r="M236" i="3"/>
  <c r="N236" i="3"/>
  <c r="O236" i="3"/>
  <c r="P236" i="3"/>
  <c r="Q236" i="3"/>
  <c r="R236" i="3"/>
  <c r="J236" i="3"/>
  <c r="K236" i="3"/>
  <c r="L236" i="3"/>
  <c r="I236" i="3"/>
  <c r="E236" i="3"/>
  <c r="M214" i="3"/>
  <c r="N214" i="3"/>
  <c r="O214" i="3"/>
  <c r="P214" i="3"/>
  <c r="Q214" i="3"/>
  <c r="R214" i="3"/>
  <c r="J214" i="3"/>
  <c r="K214" i="3"/>
  <c r="L214" i="3"/>
  <c r="F214" i="3"/>
  <c r="G214" i="3"/>
  <c r="H214" i="3"/>
  <c r="E214" i="3"/>
  <c r="I200" i="3"/>
  <c r="J200" i="3"/>
  <c r="K200" i="3"/>
  <c r="L200" i="3"/>
  <c r="R200" i="3"/>
  <c r="Q200" i="3"/>
  <c r="P200" i="3"/>
  <c r="O200" i="3"/>
  <c r="N200" i="3"/>
  <c r="M200" i="3"/>
  <c r="F200" i="3"/>
  <c r="G200" i="3"/>
  <c r="H200" i="3"/>
  <c r="E200" i="3"/>
  <c r="N172" i="3"/>
  <c r="O172" i="3"/>
  <c r="P172" i="3"/>
  <c r="Q172" i="3"/>
  <c r="R172" i="3"/>
  <c r="M172" i="3"/>
  <c r="J172" i="3"/>
  <c r="F172" i="3"/>
  <c r="G172" i="3"/>
  <c r="H172" i="3"/>
  <c r="E172" i="3"/>
  <c r="N161" i="3"/>
  <c r="O161" i="3"/>
  <c r="P161" i="3"/>
  <c r="Q161" i="3"/>
  <c r="R161" i="3"/>
  <c r="M161" i="3"/>
  <c r="J161" i="3"/>
  <c r="K161" i="3"/>
  <c r="L161" i="3"/>
  <c r="F161" i="3"/>
  <c r="G161" i="3"/>
  <c r="H161" i="3"/>
  <c r="E161" i="3"/>
  <c r="N150" i="3"/>
  <c r="O150" i="3"/>
  <c r="P150" i="3"/>
  <c r="Q150" i="3"/>
  <c r="R150" i="3"/>
  <c r="M150" i="3"/>
  <c r="F150" i="3"/>
  <c r="G150" i="3"/>
  <c r="H150" i="3"/>
  <c r="E150" i="3"/>
  <c r="N122" i="3"/>
  <c r="N235" i="3" s="1"/>
  <c r="O122" i="3"/>
  <c r="O235" i="3" s="1"/>
  <c r="P122" i="3"/>
  <c r="P235" i="3" s="1"/>
  <c r="Q122" i="3"/>
  <c r="Q235" i="3" s="1"/>
  <c r="R122" i="3"/>
  <c r="R235" i="3" s="1"/>
  <c r="M122" i="3"/>
  <c r="M235" i="3" s="1"/>
  <c r="J122" i="3"/>
  <c r="J235" i="3" s="1"/>
  <c r="K235" i="3"/>
  <c r="L235" i="3"/>
  <c r="I235" i="3"/>
  <c r="F122" i="3"/>
  <c r="G122" i="3"/>
  <c r="H122" i="3"/>
  <c r="E122" i="3"/>
  <c r="N108" i="3"/>
  <c r="O108" i="3"/>
  <c r="P108" i="3"/>
  <c r="Q108" i="3"/>
  <c r="R108" i="3"/>
  <c r="M108" i="3"/>
  <c r="I108" i="3"/>
  <c r="F108" i="3"/>
  <c r="G108" i="3"/>
  <c r="H108" i="3"/>
  <c r="E108" i="3"/>
  <c r="N97" i="3"/>
  <c r="O97" i="3"/>
  <c r="P97" i="3"/>
  <c r="Q97" i="3"/>
  <c r="R97" i="3"/>
  <c r="M97" i="3"/>
  <c r="J97" i="3"/>
  <c r="I97" i="3"/>
  <c r="F97" i="3"/>
  <c r="G97" i="3"/>
  <c r="H97" i="3"/>
  <c r="E97" i="3"/>
  <c r="N86" i="3"/>
  <c r="O86" i="3"/>
  <c r="P86" i="3"/>
  <c r="Q86" i="3"/>
  <c r="R86" i="3"/>
  <c r="M86" i="3"/>
  <c r="J86" i="3"/>
  <c r="I86" i="3"/>
  <c r="F86" i="3"/>
  <c r="G86" i="3"/>
  <c r="H86" i="3"/>
  <c r="E86" i="3"/>
  <c r="N69" i="3"/>
  <c r="O69" i="3"/>
  <c r="P69" i="3"/>
  <c r="Q69" i="3"/>
  <c r="R69" i="3"/>
  <c r="M69" i="3"/>
  <c r="F69" i="3"/>
  <c r="G69" i="3"/>
  <c r="H69" i="3"/>
  <c r="E69" i="3"/>
  <c r="N50" i="3"/>
  <c r="O50" i="3"/>
  <c r="P50" i="3"/>
  <c r="Q50" i="3"/>
  <c r="R50" i="3"/>
  <c r="M50" i="3"/>
  <c r="F50" i="3"/>
  <c r="G50" i="3"/>
  <c r="H50" i="3"/>
  <c r="N36" i="3"/>
  <c r="O36" i="3"/>
  <c r="P36" i="3"/>
  <c r="Q36" i="3"/>
  <c r="R36" i="3"/>
  <c r="M36" i="3"/>
  <c r="F36" i="3"/>
  <c r="G36" i="3"/>
  <c r="H36" i="3"/>
  <c r="E36" i="3"/>
  <c r="N10" i="3"/>
  <c r="O10" i="3"/>
  <c r="P10" i="3"/>
  <c r="Q10" i="3"/>
  <c r="R10" i="3"/>
  <c r="M10" i="3"/>
  <c r="F10" i="3"/>
  <c r="G10" i="3"/>
  <c r="H10" i="3"/>
  <c r="E10" i="3"/>
  <c r="J85" i="1"/>
  <c r="I81" i="1"/>
  <c r="I80" i="1" s="1"/>
  <c r="J82" i="1"/>
  <c r="J80" i="1" s="1"/>
  <c r="L85" i="1"/>
  <c r="M85" i="1"/>
  <c r="K85" i="1"/>
  <c r="L82" i="1"/>
  <c r="L80" i="1" s="1"/>
  <c r="M82" i="1"/>
  <c r="M80" i="1" s="1"/>
  <c r="K82" i="1"/>
  <c r="K80" i="1" s="1"/>
  <c r="K103" i="1" s="1"/>
  <c r="H63" i="1"/>
  <c r="H62" i="1" s="1"/>
  <c r="M10" i="1"/>
  <c r="L10" i="1"/>
  <c r="K10" i="1"/>
  <c r="L103" i="1" l="1"/>
  <c r="M103" i="1"/>
  <c r="I103" i="1"/>
  <c r="E237" i="3"/>
  <c r="M234" i="3"/>
  <c r="M237" i="3" s="1"/>
  <c r="G7" i="4" s="1"/>
  <c r="O234" i="3"/>
  <c r="O237" i="3" s="1"/>
  <c r="H7" i="4" s="1"/>
  <c r="K234" i="3"/>
  <c r="K237" i="3" s="1"/>
  <c r="R234" i="3"/>
  <c r="N234" i="3"/>
  <c r="P234" i="3"/>
  <c r="L234" i="3"/>
  <c r="Q234" i="3"/>
  <c r="Q237" i="3" s="1"/>
  <c r="I7" i="4" s="1"/>
  <c r="I18" i="4" l="1"/>
  <c r="H18" i="4"/>
  <c r="G18" i="4"/>
  <c r="K99" i="1"/>
  <c r="L99" i="1"/>
  <c r="M99" i="1"/>
  <c r="I99" i="1"/>
  <c r="K63" i="1"/>
  <c r="K62" i="1" s="1"/>
  <c r="L63" i="1"/>
  <c r="L62" i="1" s="1"/>
  <c r="M63" i="1"/>
  <c r="M62" i="1" s="1"/>
  <c r="I63" i="1"/>
  <c r="I62" i="1" s="1"/>
  <c r="K56" i="1"/>
  <c r="K72" i="1" s="1"/>
  <c r="L56" i="1"/>
  <c r="L72" i="1" s="1"/>
  <c r="M56" i="1"/>
  <c r="M72" i="1" s="1"/>
  <c r="I56" i="1"/>
  <c r="I72" i="1" s="1"/>
  <c r="K51" i="1"/>
  <c r="L51" i="1"/>
  <c r="M51" i="1"/>
  <c r="I51" i="1"/>
  <c r="K47" i="1"/>
  <c r="L47" i="1"/>
  <c r="M47" i="1"/>
  <c r="I47" i="1"/>
  <c r="K40" i="1"/>
  <c r="L40" i="1"/>
  <c r="M40" i="1"/>
  <c r="I40" i="1"/>
  <c r="K34" i="1"/>
  <c r="L34" i="1"/>
  <c r="M34" i="1"/>
  <c r="I34" i="1"/>
  <c r="K26" i="1"/>
  <c r="L26" i="1"/>
  <c r="M26" i="1"/>
  <c r="I26" i="1"/>
  <c r="K18" i="1"/>
  <c r="L18" i="1"/>
  <c r="M18" i="1"/>
  <c r="I18" i="1"/>
  <c r="K13" i="1"/>
  <c r="L13" i="1"/>
  <c r="M13" i="1"/>
  <c r="I13" i="1"/>
  <c r="G228" i="5"/>
  <c r="G215" i="5"/>
  <c r="G194" i="5"/>
  <c r="I188" i="3" s="1"/>
  <c r="G191" i="5"/>
  <c r="I192" i="3" s="1"/>
  <c r="G188" i="5"/>
  <c r="I181" i="3" s="1"/>
  <c r="G185" i="5"/>
  <c r="I178" i="3" s="1"/>
  <c r="G182" i="5"/>
  <c r="I175" i="3" s="1"/>
  <c r="G171" i="5"/>
  <c r="G159" i="5"/>
  <c r="G135" i="5"/>
  <c r="G227" i="5" s="1"/>
  <c r="G125" i="5"/>
  <c r="G123" i="5" s="1"/>
  <c r="G108" i="5"/>
  <c r="G95" i="5"/>
  <c r="G93" i="5" s="1"/>
  <c r="G85" i="5"/>
  <c r="I78" i="3" s="1"/>
  <c r="G82" i="5"/>
  <c r="I75" i="3" s="1"/>
  <c r="G76" i="5"/>
  <c r="I72" i="3" s="1"/>
  <c r="G55" i="5"/>
  <c r="I53" i="3" s="1"/>
  <c r="I50" i="3" s="1"/>
  <c r="G30" i="5"/>
  <c r="I28" i="3" s="1"/>
  <c r="G27" i="5"/>
  <c r="I25" i="3" s="1"/>
  <c r="G23" i="5"/>
  <c r="I22" i="3" s="1"/>
  <c r="G11" i="5"/>
  <c r="I13" i="3" s="1"/>
  <c r="I8" i="1" l="1"/>
  <c r="I172" i="3"/>
  <c r="I10" i="3"/>
  <c r="G204" i="5"/>
  <c r="I214" i="3"/>
  <c r="H9" i="5"/>
  <c r="H231" i="5" s="1"/>
  <c r="H235" i="5" s="1"/>
  <c r="F13" i="4" s="1"/>
  <c r="J19" i="3"/>
  <c r="J10" i="3" s="1"/>
  <c r="J234" i="3" s="1"/>
  <c r="J239" i="3" s="1"/>
  <c r="G157" i="5"/>
  <c r="I152" i="3"/>
  <c r="I150" i="3" s="1"/>
  <c r="I69" i="3"/>
  <c r="G169" i="5"/>
  <c r="I161" i="3"/>
  <c r="G53" i="5"/>
  <c r="K24" i="1"/>
  <c r="K8" i="1"/>
  <c r="G9" i="5"/>
  <c r="G74" i="5"/>
  <c r="L8" i="1"/>
  <c r="M8" i="1"/>
  <c r="L24" i="1"/>
  <c r="M24" i="1"/>
  <c r="I24" i="1"/>
  <c r="G180" i="5"/>
  <c r="A73" i="1"/>
  <c r="A67" i="1"/>
  <c r="A68" i="1" s="1"/>
  <c r="A63" i="1"/>
  <c r="A64" i="1" s="1"/>
  <c r="A65" i="1" s="1"/>
  <c r="A48" i="1"/>
  <c r="A49" i="1" s="1"/>
  <c r="A50" i="1" s="1"/>
  <c r="A51" i="1" s="1"/>
  <c r="A52" i="1" s="1"/>
  <c r="A53" i="1" s="1"/>
  <c r="A54" i="1" s="1"/>
  <c r="A55" i="1" s="1"/>
  <c r="A45" i="1"/>
  <c r="A42" i="1"/>
  <c r="A43" i="1" s="1"/>
  <c r="A18" i="1"/>
  <c r="A20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9" i="1"/>
  <c r="A10" i="1" s="1"/>
  <c r="A11" i="1" s="1"/>
  <c r="A12" i="1" s="1"/>
  <c r="A13" i="1" s="1"/>
  <c r="A14" i="1" s="1"/>
  <c r="A15" i="1" s="1"/>
  <c r="A16" i="1" s="1"/>
  <c r="F16" i="4" l="1"/>
  <c r="I234" i="3"/>
  <c r="I237" i="3" s="1"/>
  <c r="K73" i="1"/>
  <c r="K98" i="1" s="1"/>
  <c r="K101" i="1" s="1"/>
  <c r="G6" i="4" s="1"/>
  <c r="G226" i="5"/>
  <c r="G229" i="5" s="1"/>
  <c r="F7" i="4" s="1"/>
  <c r="F18" i="4" s="1"/>
  <c r="M73" i="1"/>
  <c r="M98" i="1" s="1"/>
  <c r="M101" i="1" s="1"/>
  <c r="I6" i="4" s="1"/>
  <c r="L73" i="1"/>
  <c r="L98" i="1" s="1"/>
  <c r="L101" i="1" s="1"/>
  <c r="H6" i="4" s="1"/>
  <c r="I73" i="1"/>
  <c r="I98" i="1" s="1"/>
  <c r="I101" i="1" s="1"/>
  <c r="F6" i="4" s="1"/>
  <c r="I17" i="4" l="1"/>
  <c r="I19" i="4" s="1"/>
  <c r="I10" i="4"/>
  <c r="H17" i="4"/>
  <c r="H19" i="4" s="1"/>
  <c r="H10" i="4"/>
  <c r="G17" i="4"/>
  <c r="G19" i="4" s="1"/>
  <c r="G10" i="4"/>
  <c r="F17" i="4"/>
  <c r="F19" i="4" s="1"/>
  <c r="F10" i="4"/>
  <c r="I108" i="1"/>
  <c r="G235" i="5"/>
</calcChain>
</file>

<file path=xl/sharedStrings.xml><?xml version="1.0" encoding="utf-8"?>
<sst xmlns="http://schemas.openxmlformats.org/spreadsheetml/2006/main" count="1475" uniqueCount="437">
  <si>
    <t>Bežné príjmy</t>
  </si>
  <si>
    <t>Rozpočet</t>
  </si>
  <si>
    <t>kategória</t>
  </si>
  <si>
    <t>položka</t>
  </si>
  <si>
    <t>podpo-</t>
  </si>
  <si>
    <t>v EUR</t>
  </si>
  <si>
    <t>V EUR</t>
  </si>
  <si>
    <t>ložka</t>
  </si>
  <si>
    <t>príjem</t>
  </si>
  <si>
    <t>100</t>
  </si>
  <si>
    <t>DAŇOVÉ  PRÍJMY</t>
  </si>
  <si>
    <t>110</t>
  </si>
  <si>
    <t>Dane z príjmov a kapitálového majetku</t>
  </si>
  <si>
    <t>111</t>
  </si>
  <si>
    <t>003</t>
  </si>
  <si>
    <t>120</t>
  </si>
  <si>
    <t>Dane z majetku</t>
  </si>
  <si>
    <t>121</t>
  </si>
  <si>
    <t>daň z nehnuteľností</t>
  </si>
  <si>
    <t>001</t>
  </si>
  <si>
    <t xml:space="preserve">    - z pozemkov</t>
  </si>
  <si>
    <t>002</t>
  </si>
  <si>
    <t xml:space="preserve">    - zo stavieb</t>
  </si>
  <si>
    <t xml:space="preserve">    - z bytov</t>
  </si>
  <si>
    <t>130</t>
  </si>
  <si>
    <t>Domáce dane na tovary a služby</t>
  </si>
  <si>
    <t>133</t>
  </si>
  <si>
    <t>013</t>
  </si>
  <si>
    <t>134</t>
  </si>
  <si>
    <t>Daň za dobývací priestor</t>
  </si>
  <si>
    <t>200</t>
  </si>
  <si>
    <t>NEDAŇOVÉ  PRÍJMY</t>
  </si>
  <si>
    <t>210</t>
  </si>
  <si>
    <t>Príjmy z podnikania a z vlastníctva majetku</t>
  </si>
  <si>
    <t>212</t>
  </si>
  <si>
    <t>príjmy z vlastníctva</t>
  </si>
  <si>
    <t>z prenajatých pozemkov</t>
  </si>
  <si>
    <t>z prenajatých budov, priestorov a objektov</t>
  </si>
  <si>
    <t xml:space="preserve"> - prenájom budov</t>
  </si>
  <si>
    <t>220</t>
  </si>
  <si>
    <t>Administratívne a iné poplatky a platby</t>
  </si>
  <si>
    <t>221</t>
  </si>
  <si>
    <t>004</t>
  </si>
  <si>
    <t xml:space="preserve">                      - správane poplatky - stavebné</t>
  </si>
  <si>
    <t xml:space="preserve"> - výherné prístroje</t>
  </si>
  <si>
    <t>223</t>
  </si>
  <si>
    <t xml:space="preserve">                      - za miestny rozhlas</t>
  </si>
  <si>
    <t xml:space="preserve">                      - príjem za predaj EKOL-u</t>
  </si>
  <si>
    <t xml:space="preserve">                      - vodovodné prípojky</t>
  </si>
  <si>
    <t>240</t>
  </si>
  <si>
    <t>243</t>
  </si>
  <si>
    <t>z účtov finančného hospodárenia</t>
  </si>
  <si>
    <t>244</t>
  </si>
  <si>
    <t>z termínovaných vkladov</t>
  </si>
  <si>
    <t>290</t>
  </si>
  <si>
    <t>Iné nedaňové príjmy</t>
  </si>
  <si>
    <t>292</t>
  </si>
  <si>
    <t>012</t>
  </si>
  <si>
    <t xml:space="preserve">príjmy z dobropisov /elektrina, plyn/ </t>
  </si>
  <si>
    <t>ostatné</t>
  </si>
  <si>
    <t>poplatky za materské školy</t>
  </si>
  <si>
    <t>poplatky za školský klub detí</t>
  </si>
  <si>
    <t>300</t>
  </si>
  <si>
    <t>GRANTY  A  TRANSFERY</t>
  </si>
  <si>
    <t>310</t>
  </si>
  <si>
    <t>Transfery v rámci verejnej správy</t>
  </si>
  <si>
    <t>312</t>
  </si>
  <si>
    <t>Zo štátneho rozpočtu</t>
  </si>
  <si>
    <t>Dotácia na matriku</t>
  </si>
  <si>
    <t>Stavebné</t>
  </si>
  <si>
    <t>REGOB</t>
  </si>
  <si>
    <t>Bežné príjmy RO spolu:</t>
  </si>
  <si>
    <t>BEŽNÉ PRÍJMY SPOLU:</t>
  </si>
  <si>
    <t>Kapitálové príjmy</t>
  </si>
  <si>
    <t xml:space="preserve">NEDAŇOVÉ PRÍJMY </t>
  </si>
  <si>
    <t>230</t>
  </si>
  <si>
    <t>233</t>
  </si>
  <si>
    <t xml:space="preserve">001 </t>
  </si>
  <si>
    <t>Príjem z predaja pozemkov</t>
  </si>
  <si>
    <t>PRÍJMY SPOLU</t>
  </si>
  <si>
    <t>Bežné príjmy bez RO</t>
  </si>
  <si>
    <t>Bežné príjmy - RO</t>
  </si>
  <si>
    <t>BEŽNÉ PRÍJMY CELKOM</t>
  </si>
  <si>
    <t>KAPITÁLOVÉ PRÍJMY CELKOM</t>
  </si>
  <si>
    <t>FO - príjmové</t>
  </si>
  <si>
    <t xml:space="preserve">PROGRAM 1. PLÁNOVANIE, RIADENIE A KONTROLA </t>
  </si>
  <si>
    <r>
      <t>Akti</t>
    </r>
    <r>
      <rPr>
        <sz val="9"/>
        <rFont val="Arial"/>
        <family val="2"/>
        <charset val="238"/>
      </rPr>
      <t>-</t>
    </r>
  </si>
  <si>
    <t>Funkčná</t>
  </si>
  <si>
    <t>Ukazovateľ</t>
  </si>
  <si>
    <t>vita</t>
  </si>
  <si>
    <t>PROGRAM  1:                  Plánovanie, manažment a kontrola</t>
  </si>
  <si>
    <t>Propagácia a marketing</t>
  </si>
  <si>
    <t>Obecná knižnica /podprogram/</t>
  </si>
  <si>
    <t>Služby občanom</t>
  </si>
  <si>
    <t>Odpadové hospodárstvo</t>
  </si>
  <si>
    <t>Pozemné komunikácie</t>
  </si>
  <si>
    <t>Šport</t>
  </si>
  <si>
    <t>Prostredie pre život</t>
  </si>
  <si>
    <t>Spoločný stavebný úrad /dotácia/</t>
  </si>
  <si>
    <t>Spoločný stavebný úrad /obec/</t>
  </si>
  <si>
    <t>Transakcie verejného dlhu</t>
  </si>
  <si>
    <t>Poplatky banke</t>
  </si>
  <si>
    <t>BV</t>
  </si>
  <si>
    <t>KV</t>
  </si>
  <si>
    <t>klasif.</t>
  </si>
  <si>
    <t>EUR</t>
  </si>
  <si>
    <t>Planovanie,manažment a kontrola</t>
  </si>
  <si>
    <t>Výkon funkcie starostu</t>
  </si>
  <si>
    <t>OBCE</t>
  </si>
  <si>
    <t>Členstvo v samosprávnych org. a združeniach</t>
  </si>
  <si>
    <t>Manažment investícií</t>
  </si>
  <si>
    <t>Výstavba</t>
  </si>
  <si>
    <t>Vnútorná kontrola</t>
  </si>
  <si>
    <t>Audit a rating</t>
  </si>
  <si>
    <t>Finančná a rozpočtová oblasť-audit</t>
  </si>
  <si>
    <t>Účtovníctvo</t>
  </si>
  <si>
    <t>Kronika obce</t>
  </si>
  <si>
    <t>Ostatné kultúrne služby-kronika</t>
  </si>
  <si>
    <t>Knižnica /prvok/</t>
  </si>
  <si>
    <t>Zasadnutie orgánov obce</t>
  </si>
  <si>
    <t>OBCE - odmeny OZ</t>
  </si>
  <si>
    <t>Prevádzka a údržba budov</t>
  </si>
  <si>
    <t xml:space="preserve">OBCE - mzda správcu a uprat. KD, </t>
  </si>
  <si>
    <t>energie, údržba, materiál</t>
  </si>
  <si>
    <t>Činnosť matriky - kód zdroja 111</t>
  </si>
  <si>
    <t>Iné všeobecné služby - MATRIKA</t>
  </si>
  <si>
    <t>Cintorínske a pohrebné služby</t>
  </si>
  <si>
    <t>Náboženské a spoločenské služby</t>
  </si>
  <si>
    <t>REGOB - kód zdroja 111</t>
  </si>
  <si>
    <t>Iné všeobecné služby - REGOB</t>
  </si>
  <si>
    <t>Bezpečnosť, právo a poriadok</t>
  </si>
  <si>
    <t>Ochrana pred požiarmi</t>
  </si>
  <si>
    <t>Požiarna ochrana /pohonné hmoty,</t>
  </si>
  <si>
    <t>Zvoz a odvoz odpadu</t>
  </si>
  <si>
    <t>Nakladanie s odpadmi /Fa/</t>
  </si>
  <si>
    <t>Správa a údržba miestnych komunikácií</t>
  </si>
  <si>
    <t>Cestná doprava</t>
  </si>
  <si>
    <t>Materské školy s P.S.</t>
  </si>
  <si>
    <t>Materská škola Pernek</t>
  </si>
  <si>
    <t>Základné školy s P.S.</t>
  </si>
  <si>
    <t>Základná škola Pernek</t>
  </si>
  <si>
    <t>Školské kluby detí s P.S.</t>
  </si>
  <si>
    <t>Školský klub detí Pernek</t>
  </si>
  <si>
    <t>Školské jedálne s P.S.</t>
  </si>
  <si>
    <t>Školská jedáleň Pernek</t>
  </si>
  <si>
    <t>Dotácia zo ŠR na vzd.a výchovu</t>
  </si>
  <si>
    <t>PROGRAM  10.  KULTÚRA</t>
  </si>
  <si>
    <t>Organizácia kultúrnych aktivít</t>
  </si>
  <si>
    <t>Ostatné kultúrne služby /Deň matiek,</t>
  </si>
  <si>
    <t>vianoce, jubilanti,.../</t>
  </si>
  <si>
    <t>Dotácie na šport</t>
  </si>
  <si>
    <t>Rekreačné a športové služby</t>
  </si>
  <si>
    <t>/energie platí obec/</t>
  </si>
  <si>
    <t>PROGRAM  12.  PROSTREDIE  PRE  ŽIVOT</t>
  </si>
  <si>
    <t>Verejné osvetlenie</t>
  </si>
  <si>
    <t>Verejné osvetlenie /energia, údržba/</t>
  </si>
  <si>
    <t>Stavby - kód zdroja 111</t>
  </si>
  <si>
    <t>Stavby - kód zdroja 41</t>
  </si>
  <si>
    <t>Verejná zeleň - kód zdroja 111</t>
  </si>
  <si>
    <t>Rozvoj obcí - AČ</t>
  </si>
  <si>
    <t>Verejná zeleň - kód zdroja 41</t>
  </si>
  <si>
    <t>Rozvoj obcí /material, údržba,</t>
  </si>
  <si>
    <t>palivá/</t>
  </si>
  <si>
    <t>Podporná činnosť - správa obce</t>
  </si>
  <si>
    <t>Finančná a rozpočtová oblasť</t>
  </si>
  <si>
    <t>Bežné výdavky bez RO</t>
  </si>
  <si>
    <t>Bežné výdavky - RO</t>
  </si>
  <si>
    <t>Bežné výdavky celkom</t>
  </si>
  <si>
    <t>Kapitálové výdavky celkom</t>
  </si>
  <si>
    <t xml:space="preserve">Bežný rozpočet, kapitálový rozpočet - sumarizácia </t>
  </si>
  <si>
    <t>Bežné príjmy spolu</t>
  </si>
  <si>
    <t>Bežné výdavky spolu</t>
  </si>
  <si>
    <t>Prebytok</t>
  </si>
  <si>
    <t>bežného rozpočtu</t>
  </si>
  <si>
    <t>Kapitálové príjmy spolu</t>
  </si>
  <si>
    <t>Kapitálové výdavky spolu</t>
  </si>
  <si>
    <t xml:space="preserve">Schodok </t>
  </si>
  <si>
    <t>kapitálového rozpočtu</t>
  </si>
  <si>
    <t>Príjmy celkom = bežné + kapitálové</t>
  </si>
  <si>
    <t>Výdavky celkom = bežné + kapitálové</t>
  </si>
  <si>
    <t>FINANČNÉ OPERÁCIE</t>
  </si>
  <si>
    <t>Príjmy</t>
  </si>
  <si>
    <t>Výdavky</t>
  </si>
  <si>
    <t>Výsledok hospodárenia</t>
  </si>
  <si>
    <t>Skutočné</t>
  </si>
  <si>
    <t>plnenie</t>
  </si>
  <si>
    <t>Očakávaná</t>
  </si>
  <si>
    <t>skutočnosť</t>
  </si>
  <si>
    <t>Výnos dane z príjmov FO</t>
  </si>
  <si>
    <t>poplatok za KO a drobné stavebné odpady</t>
  </si>
  <si>
    <t xml:space="preserve"> - ostatné poplatky/osvedč., .../</t>
  </si>
  <si>
    <t xml:space="preserve">                      - hrobové miesta</t>
  </si>
  <si>
    <t xml:space="preserve">                      - poplatky za služby /kopír., fax,../</t>
  </si>
  <si>
    <t>Poplatky a platby za predaj výrobkov,..</t>
  </si>
  <si>
    <t>Úroky z domácich úverov,...</t>
  </si>
  <si>
    <t>Dotácia - príspevok pre MŠ</t>
  </si>
  <si>
    <t>ZŠ, ŠKD a ŠJ s PS</t>
  </si>
  <si>
    <t>Ostatné dotácie na prenesený výkon</t>
  </si>
  <si>
    <t>322</t>
  </si>
  <si>
    <t>Granty</t>
  </si>
  <si>
    <t>Skutočné plnenie</t>
  </si>
  <si>
    <t xml:space="preserve">           v EUR</t>
  </si>
  <si>
    <t xml:space="preserve"> Skutočné plnenie</t>
  </si>
  <si>
    <t>Očakávaná skut.</t>
  </si>
  <si>
    <t>Dotácia</t>
  </si>
  <si>
    <t>Pozemné komunikácie - prenesený výkon</t>
  </si>
  <si>
    <t>Sociálne dávky</t>
  </si>
  <si>
    <t>PnD, DHN, STRAVA, ŠKOL. POM.</t>
  </si>
  <si>
    <t>Pohreb</t>
  </si>
  <si>
    <t>Pôžička na pohreb</t>
  </si>
  <si>
    <t xml:space="preserve">             Rozpočet</t>
  </si>
  <si>
    <t xml:space="preserve">        Rozpočet</t>
  </si>
  <si>
    <t>Interné služby</t>
  </si>
  <si>
    <t>Vzdelanie</t>
  </si>
  <si>
    <t>Sociálne služby</t>
  </si>
  <si>
    <t>Životné prostredie- prenesený výkon</t>
  </si>
  <si>
    <t>Akti-</t>
  </si>
  <si>
    <t>211</t>
  </si>
  <si>
    <t xml:space="preserve">                      - dividendy BVS                          </t>
  </si>
  <si>
    <t>Dotácie na ZŠ, VP</t>
  </si>
  <si>
    <t>FO - výdavkové /úver/</t>
  </si>
  <si>
    <t>PROGRAM :   Kultúra</t>
  </si>
  <si>
    <t>Dotácia zo ŠR</t>
  </si>
  <si>
    <t>Bežné výdavky</t>
  </si>
  <si>
    <t>Kapitálové výdavky</t>
  </si>
  <si>
    <t>Ekonomická</t>
  </si>
  <si>
    <t>klasifikácia</t>
  </si>
  <si>
    <t>Mzdy, platy a ost. vyrovnania /starosta/</t>
  </si>
  <si>
    <t>Mzda, plat a ost. vyrovania /kontrolór/</t>
  </si>
  <si>
    <t>Odvody do poisťovní / kontrolór/</t>
  </si>
  <si>
    <t>Audit</t>
  </si>
  <si>
    <t>Mzda, plat a ost. vyrovnania /účtovníčka/</t>
  </si>
  <si>
    <t>Odvody do poisťovní / účtovníčka/</t>
  </si>
  <si>
    <t>Interné služby obce</t>
  </si>
  <si>
    <t>Odvody do poisťovní</t>
  </si>
  <si>
    <t xml:space="preserve">Odvody do poisťovní </t>
  </si>
  <si>
    <t>Tovary a služby</t>
  </si>
  <si>
    <t xml:space="preserve">Bezpečnosť, právo a poriadok </t>
  </si>
  <si>
    <t>Vzdelávanie</t>
  </si>
  <si>
    <t>Kultúra</t>
  </si>
  <si>
    <t>Dotácia pre TJ</t>
  </si>
  <si>
    <t>kód 111</t>
  </si>
  <si>
    <t>Podporná činnosť</t>
  </si>
  <si>
    <t>Bežné výdavky spolu bez RO</t>
  </si>
  <si>
    <t>Bežné výdavky spolu - RO</t>
  </si>
  <si>
    <t>BEŽNÉ VÝDAVKY CELKOM</t>
  </si>
  <si>
    <t>KAPITÁLOVÉ VÝDAVKY CELKOM</t>
  </si>
  <si>
    <t>FO - výdavkové</t>
  </si>
  <si>
    <t>ŠJ - deti v MŠ</t>
  </si>
  <si>
    <t>ŠJ - deti v ZŠ</t>
  </si>
  <si>
    <t>Viacročný rozpočet obce Pernek</t>
  </si>
  <si>
    <t>Rekapitulácia</t>
  </si>
  <si>
    <t>Nákup kníh, DoVP</t>
  </si>
  <si>
    <t>Odvody DoVP</t>
  </si>
  <si>
    <t>Životné prostredie</t>
  </si>
  <si>
    <t>Verejná zeleň</t>
  </si>
  <si>
    <t>Energie, telefón, materiál, služby</t>
  </si>
  <si>
    <t xml:space="preserve">OBCE - odmeny OZ </t>
  </si>
  <si>
    <t>Základná škola Pernek - I.stupeň</t>
  </si>
  <si>
    <t xml:space="preserve">Ostatné dotácie </t>
  </si>
  <si>
    <t>05.100</t>
  </si>
  <si>
    <t>04.510</t>
  </si>
  <si>
    <t>08.200</t>
  </si>
  <si>
    <t>08.100</t>
  </si>
  <si>
    <t>06.400</t>
  </si>
  <si>
    <t>04.430</t>
  </si>
  <si>
    <t>06.200</t>
  </si>
  <si>
    <t>05.400</t>
  </si>
  <si>
    <t>10.700</t>
  </si>
  <si>
    <t>01.110</t>
  </si>
  <si>
    <t>01.700</t>
  </si>
  <si>
    <t>01.120</t>
  </si>
  <si>
    <t>01.600</t>
  </si>
  <si>
    <t>01.330</t>
  </si>
  <si>
    <t>08.400</t>
  </si>
  <si>
    <t>03.200</t>
  </si>
  <si>
    <t>09.111</t>
  </si>
  <si>
    <t>09.121</t>
  </si>
  <si>
    <t>09.500</t>
  </si>
  <si>
    <t>09.601</t>
  </si>
  <si>
    <t>09.602</t>
  </si>
  <si>
    <t>Splácanie úveru - FO výdavkové</t>
  </si>
  <si>
    <t>Odvody do poisťovní /starosta a DoVP/</t>
  </si>
  <si>
    <t xml:space="preserve">Mzda, plat a ost. vyrovnania /tech. zamestnanec a </t>
  </si>
  <si>
    <t>a upratovačka KD</t>
  </si>
  <si>
    <t>Materiál, DoVP</t>
  </si>
  <si>
    <t>KZ 72f</t>
  </si>
  <si>
    <t xml:space="preserve">  </t>
  </si>
  <si>
    <t>Energie, údržba</t>
  </si>
  <si>
    <t>PREBYTOK/SCHODOK</t>
  </si>
  <si>
    <t>Oprava budovy hasičskej zbrojnice</t>
  </si>
  <si>
    <t>ŠJ - stravovanie / KZ 72f</t>
  </si>
  <si>
    <t>Bežné výdavky  RO /KZ 72f - ŠJ/</t>
  </si>
  <si>
    <t>Bežné príjmy - RO /KZ 72f - ŠJ/</t>
  </si>
  <si>
    <t>231</t>
  </si>
  <si>
    <t>000</t>
  </si>
  <si>
    <t>Príjem z predaja kapit. Aktív</t>
  </si>
  <si>
    <t>Odchyt psov</t>
  </si>
  <si>
    <t>Splácanie leasingu</t>
  </si>
  <si>
    <t xml:space="preserve">Kategória 1. PLÁNOVANIE, RIADENIE A KONTROLA </t>
  </si>
  <si>
    <t>DoVP /administrátor web-stránky, právne služby/</t>
  </si>
  <si>
    <t>Členské príspevky /ZMOS, ZOZO,Podhoran,.../</t>
  </si>
  <si>
    <t xml:space="preserve">Kategória  2:                  </t>
  </si>
  <si>
    <t>Kategória  2.  PROPAGÁCIA  A  MARKETING</t>
  </si>
  <si>
    <t>Kategória  1:                  Plánovanie, manažment a kontrola</t>
  </si>
  <si>
    <t xml:space="preserve">Kategória 3.  INTERNÉ  SLUŽBY OBCE </t>
  </si>
  <si>
    <t xml:space="preserve">Kategória  3:                  </t>
  </si>
  <si>
    <t>poslancami /</t>
  </si>
  <si>
    <t xml:space="preserve">Odmeny pre poslancov, členov komisií, ktorí nie sú </t>
  </si>
  <si>
    <t xml:space="preserve">Kategória 4.  SLUŽBY OBČANOM </t>
  </si>
  <si>
    <t xml:space="preserve">Kategória  4:                  </t>
  </si>
  <si>
    <t>administratívnej zamestnankyne/</t>
  </si>
  <si>
    <t>Materiál, energie</t>
  </si>
  <si>
    <t xml:space="preserve">Kategória 5.  BEZPEČNOSŤ, PRÁVO A PORIADOK </t>
  </si>
  <si>
    <t xml:space="preserve">Kategória 5:                  </t>
  </si>
  <si>
    <t xml:space="preserve">Kategória 6.  ODPADOVÉ  HOSPODÁRSTVO </t>
  </si>
  <si>
    <t xml:space="preserve">Kategória  6:                  </t>
  </si>
  <si>
    <t xml:space="preserve">Vývoz odpadu /vývoz KO mesačný, vývoz </t>
  </si>
  <si>
    <t>stavebného odpadu zo zberného dvora/</t>
  </si>
  <si>
    <t xml:space="preserve">Kategória 8.  POZEMNÉ  KOMUNIKÁCIE  </t>
  </si>
  <si>
    <t xml:space="preserve">Kategória  8:                  </t>
  </si>
  <si>
    <t>Pozemné komunikácie /dotácia - prenesný výkon/</t>
  </si>
  <si>
    <t xml:space="preserve">Kategória 9.  VZDELÁVANIE  </t>
  </si>
  <si>
    <t xml:space="preserve">Kategória 9:                  </t>
  </si>
  <si>
    <t xml:space="preserve">Kategória 10.  KULTÚRA  </t>
  </si>
  <si>
    <t xml:space="preserve">Kategória 10:                  </t>
  </si>
  <si>
    <t xml:space="preserve">Ostatné kultúrne služby </t>
  </si>
  <si>
    <t xml:space="preserve">Kategória11.  ŠPORT  </t>
  </si>
  <si>
    <t xml:space="preserve">Kategória  11:                  </t>
  </si>
  <si>
    <t xml:space="preserve">Kategória 12.  PROSTREDIE  PRE   ŽIVOT  </t>
  </si>
  <si>
    <t xml:space="preserve">Kategória  12:                  </t>
  </si>
  <si>
    <t xml:space="preserve">Verejné osvetlenie </t>
  </si>
  <si>
    <t>Spoločný stavebný úrad /dotácia - prenesený výkon/</t>
  </si>
  <si>
    <t xml:space="preserve">Rozvoj obcí </t>
  </si>
  <si>
    <t>Dotácia - prenesený výkon</t>
  </si>
  <si>
    <t xml:space="preserve">Kategória 16.  PODPORNÁ  ČINNOSŤ  </t>
  </si>
  <si>
    <t xml:space="preserve">Kategória  16:                  </t>
  </si>
  <si>
    <t>Mzda, plat - admin. prac. /90% úväzok/ a upratovačka</t>
  </si>
  <si>
    <t xml:space="preserve">Mzda, plat a ost. vyrovnania /10% úväzok zo mzdy </t>
  </si>
  <si>
    <r>
      <t xml:space="preserve">Školský klub detí Pernek - OK </t>
    </r>
    <r>
      <rPr>
        <sz val="10"/>
        <rFont val="Arial"/>
        <family val="2"/>
        <charset val="238"/>
      </rPr>
      <t>/mzdové náklady/</t>
    </r>
  </si>
  <si>
    <r>
      <t xml:space="preserve">Školská jedáleň Pernek - deti v MŠ - OK </t>
    </r>
    <r>
      <rPr>
        <sz val="10"/>
        <rFont val="Arial"/>
        <family val="2"/>
        <charset val="238"/>
      </rPr>
      <t>/mzdové náklady/</t>
    </r>
  </si>
  <si>
    <r>
      <t>Školská jedáleň Pernek - deti v ZŠ - OK /</t>
    </r>
    <r>
      <rPr>
        <sz val="10"/>
        <rFont val="Arial"/>
        <family val="2"/>
        <charset val="238"/>
      </rPr>
      <t>mzdové náklady/</t>
    </r>
  </si>
  <si>
    <t xml:space="preserve">Stravovanie /výdavky na stravu/ </t>
  </si>
  <si>
    <t>stravné ŠJ, réžia /KZ 72f/</t>
  </si>
  <si>
    <t>dobropisy</t>
  </si>
  <si>
    <t xml:space="preserve">Výkon funkcie starostu </t>
  </si>
  <si>
    <t xml:space="preserve">Členstvo v samosprávnych org. a združeniach </t>
  </si>
  <si>
    <t xml:space="preserve">OBCE </t>
  </si>
  <si>
    <t xml:space="preserve">Výstavba </t>
  </si>
  <si>
    <t xml:space="preserve">Manažment investícií </t>
  </si>
  <si>
    <t xml:space="preserve">Audit a rating </t>
  </si>
  <si>
    <t xml:space="preserve">Finančná a rozpočtová oblasť - audit </t>
  </si>
  <si>
    <t xml:space="preserve">Kronika obce </t>
  </si>
  <si>
    <t>Ostatné kultúrne služby - vedenie kroniky</t>
  </si>
  <si>
    <t>Obecná knižnica</t>
  </si>
  <si>
    <t>Knižnice</t>
  </si>
  <si>
    <t xml:space="preserve">Zasadnutie orgánov obce </t>
  </si>
  <si>
    <t xml:space="preserve">Prevádzka a údržba budov </t>
  </si>
  <si>
    <t xml:space="preserve">Činnosť matriky </t>
  </si>
  <si>
    <t xml:space="preserve">Iné všeobecné služby - Matrika </t>
  </si>
  <si>
    <t xml:space="preserve">Cintorínske a pohrebné služby </t>
  </si>
  <si>
    <t xml:space="preserve">Náboženské a spoločenské služby </t>
  </si>
  <si>
    <t xml:space="preserve">Iné všeobecné služby - REGOB </t>
  </si>
  <si>
    <t xml:space="preserve">Ochrana pred požiarmi </t>
  </si>
  <si>
    <t xml:space="preserve">Požiarna ochrana </t>
  </si>
  <si>
    <t xml:space="preserve">Zvoz a odvoz odpadu </t>
  </si>
  <si>
    <t xml:space="preserve">Nakladanie s odpadmi </t>
  </si>
  <si>
    <t xml:space="preserve">Správa a údržba pozemných komunikácií </t>
  </si>
  <si>
    <t xml:space="preserve">Cestná doprava </t>
  </si>
  <si>
    <t xml:space="preserve">Základné školy s P.S. </t>
  </si>
  <si>
    <t xml:space="preserve">Materská škola s P.S. </t>
  </si>
  <si>
    <t xml:space="preserve">Školský klub detí s P.S. </t>
  </si>
  <si>
    <t xml:space="preserve">Školská jedáleň s P.S. </t>
  </si>
  <si>
    <t xml:space="preserve">Materské školy s P.S.. </t>
  </si>
  <si>
    <t xml:space="preserve">Organizácia kultúrnych aktivít </t>
  </si>
  <si>
    <t xml:space="preserve">Dotácie na šport </t>
  </si>
  <si>
    <t xml:space="preserve">Rekreačné a športové služby </t>
  </si>
  <si>
    <t xml:space="preserve">Stavby </t>
  </si>
  <si>
    <t xml:space="preserve">Ochrana ŽP </t>
  </si>
  <si>
    <t xml:space="preserve">Stavby                                              kód 41 </t>
  </si>
  <si>
    <t xml:space="preserve">Podporná činnosť - správa obce </t>
  </si>
  <si>
    <t>Príjmy bežné a kapitálové celkom</t>
  </si>
  <si>
    <t>Výdavky bežné a kapitálové celkom</t>
  </si>
  <si>
    <t>Výstavba /kanalizácia a ČOV/</t>
  </si>
  <si>
    <r>
      <t xml:space="preserve">Základná škola Pernek - </t>
    </r>
    <r>
      <rPr>
        <b/>
        <i/>
        <sz val="10"/>
        <color theme="1"/>
        <rFont val="Arial"/>
        <family val="2"/>
        <charset val="238"/>
      </rPr>
      <t>dotácia na prenesený výkon zo ŠR</t>
    </r>
  </si>
  <si>
    <t>2022</t>
  </si>
  <si>
    <t>FO - príjmové /RO/</t>
  </si>
  <si>
    <t xml:space="preserve">Energie, opravy, materiál, </t>
  </si>
  <si>
    <t>Voľby a referendá, sčítanie</t>
  </si>
  <si>
    <t>Voľby, sčítanie</t>
  </si>
  <si>
    <t>rekonštrukcia zbrojnice, CO</t>
  </si>
  <si>
    <t>Nákup pozemkov /vysporiadanie pod MK/</t>
  </si>
  <si>
    <t>Zmeny a doplnky ÚP, spolufinancovanie dotácií</t>
  </si>
  <si>
    <t>2023</t>
  </si>
  <si>
    <t>Rozpočet obce Pernek na roky 2023 - 2026 - NÁVRH</t>
  </si>
  <si>
    <t>015</t>
  </si>
  <si>
    <t>poplatok za rozvoj</t>
  </si>
  <si>
    <t>daň za psa, daň za predaj. automat., ubytovanie</t>
  </si>
  <si>
    <t>008</t>
  </si>
  <si>
    <t>Dotácia z BSK</t>
  </si>
  <si>
    <t>Rozpočet na rok 2023</t>
  </si>
  <si>
    <t>630/620</t>
  </si>
  <si>
    <t>DoVP - kronikárka + odvody</t>
  </si>
  <si>
    <t>Materiál, energie /KD/, údržba budovy OcÚ,ZŠ</t>
  </si>
  <si>
    <r>
      <t xml:space="preserve">Materiál, energie, údržba, </t>
    </r>
    <r>
      <rPr>
        <sz val="11"/>
        <color theme="1"/>
        <rFont val="Calibri"/>
        <family val="2"/>
        <charset val="238"/>
        <scheme val="minor"/>
      </rPr>
      <t xml:space="preserve">dokonč.opor. múru, </t>
    </r>
  </si>
  <si>
    <t>Materiál, energie, voda</t>
  </si>
  <si>
    <t>Materská škola Pernek - príspevok zo ŠR /prenesený výkon/</t>
  </si>
  <si>
    <t>Základná škola Pernek  - Vzdelávacie poukazy /prenesený výkon/</t>
  </si>
  <si>
    <t xml:space="preserve">      2026 v EUR</t>
  </si>
  <si>
    <t>Vzdelávacie poukazy, ostatné</t>
  </si>
  <si>
    <t>BV - RO / KZ 111 a 72f - ŠJ/</t>
  </si>
  <si>
    <t>Dotácie</t>
  </si>
  <si>
    <t>Údržba MK, rekonštrukcia MK</t>
  </si>
  <si>
    <t>2024</t>
  </si>
  <si>
    <t>Rozpočet na rok 2024</t>
  </si>
  <si>
    <r>
      <t xml:space="preserve">Materská škola Pernek - OK </t>
    </r>
    <r>
      <rPr>
        <b/>
        <i/>
        <sz val="9"/>
        <rFont val="Arial"/>
        <family val="2"/>
        <charset val="238"/>
      </rPr>
      <t>/</t>
    </r>
    <r>
      <rPr>
        <sz val="9"/>
        <rFont val="Arial"/>
        <family val="2"/>
        <charset val="238"/>
      </rPr>
      <t xml:space="preserve">mzdové náklady MŠ +prevádzka MŠ,ŠKD,ŠJ/ </t>
    </r>
  </si>
  <si>
    <t xml:space="preserve">2024-2027 </t>
  </si>
  <si>
    <t xml:space="preserve">  rok 2022 v EUR</t>
  </si>
  <si>
    <t xml:space="preserve">   rok 2023 v EUR</t>
  </si>
  <si>
    <t xml:space="preserve">    Rozpočet 2024</t>
  </si>
  <si>
    <t xml:space="preserve">      2024 v EUR</t>
  </si>
  <si>
    <t xml:space="preserve">     2025 v EUR</t>
  </si>
  <si>
    <t xml:space="preserve">      2027 v EUR</t>
  </si>
  <si>
    <t xml:space="preserve">Sociálne dávky = pomoc Ukrajine </t>
  </si>
  <si>
    <t xml:space="preserve">Rekapitulácia rozpočtu obce Pernek na roky 2024 - 2027      </t>
  </si>
  <si>
    <t xml:space="preserve">Rozpočt obce na roky 2024 - 2027 bol:   </t>
  </si>
  <si>
    <t>Jubilanti,Vianoce,Deň matiek,Mikuláš, MDD, DoVP, 630</t>
  </si>
  <si>
    <t>NÁVRH Rozpočtu obce na roky 2024 - 2027 bol zverejnený na úradnej tabuli obce a na web stránke obce Pernek dňa 23.11.2023</t>
  </si>
  <si>
    <t>pod čislom expedovanej pošty 955/23</t>
  </si>
  <si>
    <t>NÁVRH Rozpočtu obce na roky 2024 - 2027 bol zvesený z úradnej tabule obce a stiahnutý z web stránky obce Pernek dňa 11.12.2023</t>
  </si>
  <si>
    <t>pod čislom expedovanej pošty 997/23</t>
  </si>
  <si>
    <t xml:space="preserve">Na rok 2024 schválený uznesením obecného zastupiteľstva obce PERNEK č. 84/2023 zo dňa 11.12.2023   </t>
  </si>
  <si>
    <t>Obecné zastupiteľstvo obce Pernek berie na vedomie rozpočet na roky 2024 - 2027 uznesením č. 84/2023 zo dňa 11.12.2023</t>
  </si>
  <si>
    <t>Schválený rozpočet bol zverejnený na úradnej tabuli obce Pernek dňa 13.12.2023 pod číslom expedovanej pošty 1005/23</t>
  </si>
  <si>
    <t>SCHVÁLENÝ - Rozpočet obce Pernek na rok 2024</t>
  </si>
  <si>
    <t xml:space="preserve">SCHVÁLENÝ -  Rozpočet obce Pernek na roky 2024 - 2027 </t>
  </si>
  <si>
    <t>SCHVÁLENÝ -  Rozpočet obce na roky: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</si>
</sst>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12"/>
      <name val="Tahoma"/>
      <family val="2"/>
      <charset val="238"/>
    </font>
    <font>
      <b/>
      <i/>
      <sz val="12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6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9"/>
      <name val="Arial CE"/>
      <family val="2"/>
      <charset val="238"/>
    </font>
    <font>
      <b/>
      <i/>
      <sz val="11"/>
      <name val="Arial"/>
      <family val="2"/>
      <charset val="238"/>
    </font>
    <font>
      <sz val="10"/>
      <color indexed="9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2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0"/>
      <color theme="1"/>
      <name val="Arial"/>
      <family val="2"/>
      <charset val="238"/>
    </font>
    <font>
      <b/>
      <i/>
      <sz val="9"/>
      <name val="Arial"/>
      <family val="2"/>
      <charset val="238"/>
    </font>
    <font>
      <sz val="1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sz val="10"/>
      <color indexed="9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u/>
      <sz val="20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i/>
      <sz val="11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i/>
      <sz val="10"/>
      <name val="Arial CE"/>
      <family val="2"/>
      <charset val="238"/>
    </font>
    <font>
      <sz val="10"/>
      <name val="Arial CE"/>
      <family val="2"/>
      <charset val="238"/>
    </font>
    <font>
      <i/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color indexed="8"/>
      <name val="Arial CE"/>
      <family val="2"/>
      <charset val="238"/>
    </font>
    <font>
      <i/>
      <sz val="10"/>
      <color indexed="9"/>
      <name val="Arial CE"/>
      <family val="2"/>
      <charset val="238"/>
    </font>
    <font>
      <sz val="14"/>
      <name val="Arial CE"/>
      <family val="2"/>
      <charset val="238"/>
    </font>
    <font>
      <b/>
      <i/>
      <sz val="14"/>
      <name val="Arial CE"/>
      <family val="2"/>
      <charset val="238"/>
    </font>
    <font>
      <b/>
      <sz val="18"/>
      <name val="Arial CE"/>
      <family val="2"/>
      <charset val="238"/>
    </font>
    <font>
      <sz val="18"/>
      <color theme="1"/>
      <name val="Calibri"/>
      <family val="2"/>
      <charset val="238"/>
      <scheme val="minor"/>
    </font>
    <font>
      <b/>
      <u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</font>
    <font>
      <b/>
      <i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color theme="3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2"/>
      <color rgb="FF000000"/>
      <name val="Calibri"/>
      <family val="2"/>
      <charset val="238"/>
    </font>
    <font>
      <b/>
      <sz val="10"/>
      <color rgb="FFFF0000"/>
      <name val="Arial CE"/>
      <family val="2"/>
      <charset val="238"/>
    </font>
    <font>
      <b/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8CCE4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8DB4E2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B1A0C7"/>
        <bgColor rgb="FF000000"/>
      </patternFill>
    </fill>
    <fill>
      <patternFill patternType="solid">
        <fgColor rgb="FFFABF8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rgb="FFE4DFEC"/>
        <bgColor rgb="FF000000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501">
    <xf numFmtId="0" fontId="0" fillId="0" borderId="0" xfId="0"/>
    <xf numFmtId="49" fontId="2" fillId="0" borderId="0" xfId="0" applyNumberFormat="1" applyFont="1" applyAlignment="1">
      <alignment vertical="center"/>
    </xf>
    <xf numFmtId="49" fontId="3" fillId="0" borderId="0" xfId="0" applyNumberFormat="1" applyFont="1" applyAlignment="1">
      <alignment horizontal="center" vertical="center"/>
    </xf>
    <xf numFmtId="4" fontId="17" fillId="2" borderId="20" xfId="0" applyNumberFormat="1" applyFont="1" applyFill="1" applyBorder="1" applyAlignment="1">
      <alignment horizontal="right"/>
    </xf>
    <xf numFmtId="0" fontId="7" fillId="0" borderId="0" xfId="0" applyFont="1"/>
    <xf numFmtId="49" fontId="8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0" fillId="0" borderId="0" xfId="0" applyFont="1"/>
    <xf numFmtId="0" fontId="21" fillId="0" borderId="0" xfId="0" applyFont="1"/>
    <xf numFmtId="0" fontId="22" fillId="2" borderId="1" xfId="0" applyFont="1" applyFill="1" applyBorder="1"/>
    <xf numFmtId="0" fontId="22" fillId="2" borderId="2" xfId="0" applyFont="1" applyFill="1" applyBorder="1"/>
    <xf numFmtId="0" fontId="10" fillId="2" borderId="2" xfId="0" applyFont="1" applyFill="1" applyBorder="1"/>
    <xf numFmtId="0" fontId="22" fillId="2" borderId="56" xfId="0" applyFont="1" applyFill="1" applyBorder="1"/>
    <xf numFmtId="0" fontId="22" fillId="2" borderId="0" xfId="0" applyFont="1" applyFill="1"/>
    <xf numFmtId="0" fontId="10" fillId="2" borderId="0" xfId="0" applyFont="1" applyFill="1"/>
    <xf numFmtId="0" fontId="23" fillId="2" borderId="33" xfId="0" applyFont="1" applyFill="1" applyBorder="1"/>
    <xf numFmtId="0" fontId="23" fillId="2" borderId="34" xfId="0" applyFont="1" applyFill="1" applyBorder="1"/>
    <xf numFmtId="0" fontId="22" fillId="0" borderId="65" xfId="0" applyFont="1" applyBorder="1"/>
    <xf numFmtId="0" fontId="22" fillId="2" borderId="33" xfId="0" applyFont="1" applyFill="1" applyBorder="1" applyAlignment="1">
      <alignment horizontal="center"/>
    </xf>
    <xf numFmtId="0" fontId="22" fillId="2" borderId="65" xfId="0" applyFont="1" applyFill="1" applyBorder="1" applyAlignment="1">
      <alignment horizontal="center"/>
    </xf>
    <xf numFmtId="0" fontId="0" fillId="0" borderId="65" xfId="0" applyBorder="1"/>
    <xf numFmtId="16" fontId="14" fillId="5" borderId="66" xfId="0" applyNumberFormat="1" applyFont="1" applyFill="1" applyBorder="1" applyAlignment="1">
      <alignment horizontal="center"/>
    </xf>
    <xf numFmtId="0" fontId="16" fillId="5" borderId="67" xfId="0" applyFont="1" applyFill="1" applyBorder="1"/>
    <xf numFmtId="0" fontId="10" fillId="2" borderId="57" xfId="0" applyFont="1" applyFill="1" applyBorder="1"/>
    <xf numFmtId="0" fontId="0" fillId="0" borderId="34" xfId="0" applyBorder="1"/>
    <xf numFmtId="0" fontId="11" fillId="0" borderId="0" xfId="0" applyFont="1"/>
    <xf numFmtId="2" fontId="10" fillId="0" borderId="0" xfId="0" applyNumberFormat="1" applyFont="1" applyAlignment="1">
      <alignment horizontal="center"/>
    </xf>
    <xf numFmtId="0" fontId="0" fillId="2" borderId="12" xfId="0" applyFill="1" applyBorder="1"/>
    <xf numFmtId="3" fontId="0" fillId="0" borderId="0" xfId="0" applyNumberFormat="1"/>
    <xf numFmtId="1" fontId="28" fillId="5" borderId="64" xfId="0" applyNumberFormat="1" applyFont="1" applyFill="1" applyBorder="1" applyAlignment="1">
      <alignment horizontal="center"/>
    </xf>
    <xf numFmtId="1" fontId="28" fillId="5" borderId="68" xfId="0" applyNumberFormat="1" applyFont="1" applyFill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6" xfId="0" applyBorder="1"/>
    <xf numFmtId="0" fontId="22" fillId="0" borderId="0" xfId="0" applyFont="1"/>
    <xf numFmtId="0" fontId="1" fillId="0" borderId="0" xfId="0" applyFont="1"/>
    <xf numFmtId="0" fontId="22" fillId="2" borderId="37" xfId="0" applyFont="1" applyFill="1" applyBorder="1"/>
    <xf numFmtId="0" fontId="22" fillId="2" borderId="30" xfId="0" applyFont="1" applyFill="1" applyBorder="1"/>
    <xf numFmtId="0" fontId="10" fillId="2" borderId="30" xfId="0" applyFont="1" applyFill="1" applyBorder="1"/>
    <xf numFmtId="0" fontId="31" fillId="0" borderId="1" xfId="0" applyFont="1" applyBorder="1" applyAlignment="1">
      <alignment horizontal="center"/>
    </xf>
    <xf numFmtId="0" fontId="31" fillId="0" borderId="36" xfId="0" applyFont="1" applyBorder="1"/>
    <xf numFmtId="0" fontId="31" fillId="0" borderId="1" xfId="0" applyFont="1" applyBorder="1"/>
    <xf numFmtId="0" fontId="31" fillId="0" borderId="37" xfId="0" applyFont="1" applyBorder="1"/>
    <xf numFmtId="0" fontId="31" fillId="0" borderId="38" xfId="0" applyFont="1" applyBorder="1"/>
    <xf numFmtId="0" fontId="1" fillId="0" borderId="34" xfId="0" applyFont="1" applyBorder="1"/>
    <xf numFmtId="0" fontId="1" fillId="0" borderId="65" xfId="0" applyFont="1" applyBorder="1"/>
    <xf numFmtId="1" fontId="28" fillId="5" borderId="29" xfId="0" applyNumberFormat="1" applyFont="1" applyFill="1" applyBorder="1" applyAlignment="1">
      <alignment horizontal="center"/>
    </xf>
    <xf numFmtId="0" fontId="0" fillId="0" borderId="33" xfId="0" applyBorder="1"/>
    <xf numFmtId="0" fontId="22" fillId="0" borderId="36" xfId="0" applyFont="1" applyBorder="1"/>
    <xf numFmtId="0" fontId="22" fillId="2" borderId="1" xfId="0" applyFont="1" applyFill="1" applyBorder="1" applyAlignment="1">
      <alignment horizontal="center"/>
    </xf>
    <xf numFmtId="0" fontId="22" fillId="2" borderId="36" xfId="0" applyFont="1" applyFill="1" applyBorder="1" applyAlignment="1">
      <alignment horizontal="center"/>
    </xf>
    <xf numFmtId="0" fontId="16" fillId="5" borderId="0" xfId="0" applyFont="1" applyFill="1"/>
    <xf numFmtId="0" fontId="1" fillId="0" borderId="33" xfId="0" applyFont="1" applyBorder="1"/>
    <xf numFmtId="0" fontId="1" fillId="0" borderId="45" xfId="0" applyFont="1" applyBorder="1"/>
    <xf numFmtId="0" fontId="36" fillId="0" borderId="19" xfId="0" applyFont="1" applyBorder="1"/>
    <xf numFmtId="49" fontId="14" fillId="0" borderId="19" xfId="0" applyNumberFormat="1" applyFont="1" applyBorder="1" applyAlignment="1">
      <alignment horizontal="center"/>
    </xf>
    <xf numFmtId="49" fontId="11" fillId="0" borderId="19" xfId="0" applyNumberFormat="1" applyFont="1" applyBorder="1" applyAlignment="1">
      <alignment horizontal="center"/>
    </xf>
    <xf numFmtId="0" fontId="10" fillId="2" borderId="22" xfId="0" applyFont="1" applyFill="1" applyBorder="1"/>
    <xf numFmtId="3" fontId="10" fillId="2" borderId="20" xfId="0" applyNumberFormat="1" applyFont="1" applyFill="1" applyBorder="1" applyAlignment="1">
      <alignment horizontal="right"/>
    </xf>
    <xf numFmtId="0" fontId="11" fillId="2" borderId="22" xfId="0" applyFont="1" applyFill="1" applyBorder="1"/>
    <xf numFmtId="3" fontId="11" fillId="2" borderId="20" xfId="0" applyNumberFormat="1" applyFont="1" applyFill="1" applyBorder="1" applyAlignment="1">
      <alignment horizontal="right"/>
    </xf>
    <xf numFmtId="0" fontId="7" fillId="0" borderId="30" xfId="0" applyFont="1" applyBorder="1"/>
    <xf numFmtId="0" fontId="7" fillId="0" borderId="29" xfId="0" applyFont="1" applyBorder="1"/>
    <xf numFmtId="0" fontId="12" fillId="0" borderId="69" xfId="0" applyFont="1" applyBorder="1"/>
    <xf numFmtId="3" fontId="15" fillId="2" borderId="70" xfId="0" applyNumberFormat="1" applyFont="1" applyFill="1" applyBorder="1" applyAlignment="1">
      <alignment horizontal="right"/>
    </xf>
    <xf numFmtId="0" fontId="36" fillId="0" borderId="44" xfId="0" applyFont="1" applyBorder="1"/>
    <xf numFmtId="0" fontId="12" fillId="0" borderId="60" xfId="0" applyFont="1" applyBorder="1"/>
    <xf numFmtId="3" fontId="15" fillId="0" borderId="51" xfId="0" applyNumberFormat="1" applyFont="1" applyBorder="1" applyAlignment="1">
      <alignment horizontal="right"/>
    </xf>
    <xf numFmtId="0" fontId="30" fillId="0" borderId="0" xfId="0" applyFont="1"/>
    <xf numFmtId="0" fontId="10" fillId="0" borderId="0" xfId="0" applyFont="1"/>
    <xf numFmtId="0" fontId="36" fillId="0" borderId="0" xfId="0" applyFont="1"/>
    <xf numFmtId="0" fontId="30" fillId="0" borderId="0" xfId="0" applyFont="1" applyAlignment="1">
      <alignment horizontal="center"/>
    </xf>
    <xf numFmtId="2" fontId="14" fillId="5" borderId="64" xfId="0" applyNumberFormat="1" applyFont="1" applyFill="1" applyBorder="1" applyAlignment="1">
      <alignment horizontal="center"/>
    </xf>
    <xf numFmtId="0" fontId="0" fillId="0" borderId="19" xfId="0" applyBorder="1"/>
    <xf numFmtId="0" fontId="22" fillId="2" borderId="33" xfId="0" applyFont="1" applyFill="1" applyBorder="1"/>
    <xf numFmtId="0" fontId="22" fillId="2" borderId="34" xfId="0" applyFont="1" applyFill="1" applyBorder="1"/>
    <xf numFmtId="0" fontId="10" fillId="0" borderId="34" xfId="0" applyFont="1" applyBorder="1"/>
    <xf numFmtId="0" fontId="22" fillId="0" borderId="34" xfId="0" applyFont="1" applyBorder="1"/>
    <xf numFmtId="0" fontId="38" fillId="2" borderId="34" xfId="0" applyFont="1" applyFill="1" applyBorder="1"/>
    <xf numFmtId="0" fontId="23" fillId="2" borderId="1" xfId="0" applyFont="1" applyFill="1" applyBorder="1"/>
    <xf numFmtId="0" fontId="23" fillId="2" borderId="2" xfId="0" applyFont="1" applyFill="1" applyBorder="1"/>
    <xf numFmtId="0" fontId="23" fillId="2" borderId="36" xfId="0" applyFont="1" applyFill="1" applyBorder="1"/>
    <xf numFmtId="0" fontId="24" fillId="2" borderId="10" xfId="0" applyFont="1" applyFill="1" applyBorder="1" applyAlignment="1">
      <alignment horizontal="center"/>
    </xf>
    <xf numFmtId="0" fontId="24" fillId="2" borderId="5" xfId="0" applyFont="1" applyFill="1" applyBorder="1" applyAlignment="1">
      <alignment horizontal="center"/>
    </xf>
    <xf numFmtId="0" fontId="39" fillId="2" borderId="37" xfId="0" applyFont="1" applyFill="1" applyBorder="1"/>
    <xf numFmtId="0" fontId="39" fillId="2" borderId="30" xfId="0" applyFont="1" applyFill="1" applyBorder="1"/>
    <xf numFmtId="0" fontId="39" fillId="2" borderId="38" xfId="0" applyFont="1" applyFill="1" applyBorder="1"/>
    <xf numFmtId="0" fontId="0" fillId="2" borderId="39" xfId="0" applyFill="1" applyBorder="1"/>
    <xf numFmtId="0" fontId="0" fillId="0" borderId="17" xfId="0" applyBorder="1" applyAlignment="1">
      <alignment horizontal="center"/>
    </xf>
    <xf numFmtId="0" fontId="0" fillId="0" borderId="17" xfId="0" applyBorder="1"/>
    <xf numFmtId="0" fontId="0" fillId="0" borderId="19" xfId="0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horizontal="center"/>
    </xf>
    <xf numFmtId="0" fontId="0" fillId="0" borderId="7" xfId="0" applyBorder="1"/>
    <xf numFmtId="0" fontId="0" fillId="0" borderId="21" xfId="0" applyBorder="1"/>
    <xf numFmtId="0" fontId="0" fillId="5" borderId="20" xfId="0" applyFill="1" applyBorder="1"/>
    <xf numFmtId="0" fontId="0" fillId="0" borderId="22" xfId="0" applyBorder="1"/>
    <xf numFmtId="0" fontId="0" fillId="0" borderId="20" xfId="0" applyBorder="1"/>
    <xf numFmtId="0" fontId="0" fillId="0" borderId="23" xfId="0" applyBorder="1"/>
    <xf numFmtId="0" fontId="14" fillId="0" borderId="19" xfId="0" applyFont="1" applyBorder="1"/>
    <xf numFmtId="0" fontId="10" fillId="2" borderId="1" xfId="0" applyFont="1" applyFill="1" applyBorder="1" applyAlignment="1">
      <alignment horizontal="left"/>
    </xf>
    <xf numFmtId="0" fontId="22" fillId="2" borderId="36" xfId="0" applyFont="1" applyFill="1" applyBorder="1" applyAlignment="1">
      <alignment horizontal="left"/>
    </xf>
    <xf numFmtId="0" fontId="10" fillId="2" borderId="36" xfId="0" applyFont="1" applyFill="1" applyBorder="1"/>
    <xf numFmtId="0" fontId="0" fillId="0" borderId="56" xfId="0" applyBorder="1"/>
    <xf numFmtId="0" fontId="0" fillId="0" borderId="26" xfId="0" applyBorder="1"/>
    <xf numFmtId="0" fontId="0" fillId="0" borderId="44" xfId="0" applyBorder="1" applyAlignment="1">
      <alignment horizontal="center"/>
    </xf>
    <xf numFmtId="0" fontId="0" fillId="0" borderId="27" xfId="0" applyBorder="1"/>
    <xf numFmtId="0" fontId="0" fillId="0" borderId="32" xfId="0" applyBorder="1"/>
    <xf numFmtId="0" fontId="0" fillId="0" borderId="60" xfId="0" applyBorder="1"/>
    <xf numFmtId="0" fontId="0" fillId="0" borderId="16" xfId="0" applyBorder="1"/>
    <xf numFmtId="0" fontId="0" fillId="0" borderId="43" xfId="0" applyBorder="1" applyAlignment="1">
      <alignment horizontal="center"/>
    </xf>
    <xf numFmtId="0" fontId="0" fillId="0" borderId="44" xfId="0" applyBorder="1"/>
    <xf numFmtId="0" fontId="0" fillId="0" borderId="46" xfId="0" applyBorder="1"/>
    <xf numFmtId="0" fontId="0" fillId="0" borderId="23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53" xfId="0" applyBorder="1"/>
    <xf numFmtId="0" fontId="0" fillId="0" borderId="54" xfId="0" applyBorder="1"/>
    <xf numFmtId="0" fontId="0" fillId="0" borderId="0" xfId="0" applyAlignment="1">
      <alignment horizontal="center"/>
    </xf>
    <xf numFmtId="0" fontId="0" fillId="0" borderId="11" xfId="0" applyBorder="1"/>
    <xf numFmtId="2" fontId="0" fillId="0" borderId="32" xfId="0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30" xfId="0" applyBorder="1"/>
    <xf numFmtId="0" fontId="10" fillId="2" borderId="56" xfId="0" applyFont="1" applyFill="1" applyBorder="1" applyAlignment="1">
      <alignment horizontal="left"/>
    </xf>
    <xf numFmtId="0" fontId="22" fillId="2" borderId="57" xfId="0" applyFont="1" applyFill="1" applyBorder="1" applyAlignment="1">
      <alignment horizontal="left"/>
    </xf>
    <xf numFmtId="0" fontId="10" fillId="2" borderId="1" xfId="0" applyFont="1" applyFill="1" applyBorder="1"/>
    <xf numFmtId="0" fontId="1" fillId="0" borderId="82" xfId="0" applyFont="1" applyBorder="1"/>
    <xf numFmtId="0" fontId="31" fillId="0" borderId="0" xfId="0" applyFont="1" applyAlignment="1">
      <alignment horizontal="center"/>
    </xf>
    <xf numFmtId="0" fontId="24" fillId="11" borderId="63" xfId="0" applyFont="1" applyFill="1" applyBorder="1" applyAlignment="1">
      <alignment horizontal="center"/>
    </xf>
    <xf numFmtId="0" fontId="24" fillId="11" borderId="41" xfId="0" applyFont="1" applyFill="1" applyBorder="1" applyAlignment="1">
      <alignment horizontal="center"/>
    </xf>
    <xf numFmtId="0" fontId="24" fillId="11" borderId="13" xfId="0" applyFont="1" applyFill="1" applyBorder="1" applyAlignment="1">
      <alignment horizontal="center"/>
    </xf>
    <xf numFmtId="0" fontId="24" fillId="11" borderId="54" xfId="0" applyFont="1" applyFill="1" applyBorder="1" applyAlignment="1">
      <alignment horizontal="center"/>
    </xf>
    <xf numFmtId="0" fontId="10" fillId="11" borderId="54" xfId="0" applyFont="1" applyFill="1" applyBorder="1" applyAlignment="1">
      <alignment horizontal="center"/>
    </xf>
    <xf numFmtId="0" fontId="10" fillId="11" borderId="69" xfId="0" applyFont="1" applyFill="1" applyBorder="1" applyAlignment="1">
      <alignment horizontal="center"/>
    </xf>
    <xf numFmtId="0" fontId="10" fillId="11" borderId="55" xfId="0" applyFont="1" applyFill="1" applyBorder="1" applyAlignment="1">
      <alignment horizontal="center"/>
    </xf>
    <xf numFmtId="0" fontId="24" fillId="11" borderId="1" xfId="0" applyFont="1" applyFill="1" applyBorder="1" applyAlignment="1">
      <alignment horizontal="center"/>
    </xf>
    <xf numFmtId="0" fontId="24" fillId="11" borderId="83" xfId="0" applyFont="1" applyFill="1" applyBorder="1" applyAlignment="1">
      <alignment horizontal="center"/>
    </xf>
    <xf numFmtId="0" fontId="16" fillId="5" borderId="66" xfId="0" applyFont="1" applyFill="1" applyBorder="1"/>
    <xf numFmtId="0" fontId="22" fillId="0" borderId="2" xfId="0" applyFont="1" applyBorder="1"/>
    <xf numFmtId="0" fontId="10" fillId="0" borderId="2" xfId="0" applyFont="1" applyBorder="1"/>
    <xf numFmtId="0" fontId="22" fillId="0" borderId="56" xfId="0" applyFont="1" applyBorder="1"/>
    <xf numFmtId="0" fontId="23" fillId="0" borderId="33" xfId="0" applyFont="1" applyBorder="1"/>
    <xf numFmtId="0" fontId="23" fillId="0" borderId="34" xfId="0" applyFont="1" applyBorder="1"/>
    <xf numFmtId="0" fontId="43" fillId="0" borderId="0" xfId="0" applyFont="1"/>
    <xf numFmtId="0" fontId="44" fillId="0" borderId="0" xfId="0" applyFont="1"/>
    <xf numFmtId="0" fontId="1" fillId="3" borderId="49" xfId="0" applyFont="1" applyFill="1" applyBorder="1"/>
    <xf numFmtId="16" fontId="16" fillId="5" borderId="66" xfId="0" applyNumberFormat="1" applyFont="1" applyFill="1" applyBorder="1" applyAlignment="1">
      <alignment horizontal="center"/>
    </xf>
    <xf numFmtId="0" fontId="37" fillId="0" borderId="53" xfId="0" applyFont="1" applyBorder="1"/>
    <xf numFmtId="0" fontId="16" fillId="0" borderId="55" xfId="0" applyFont="1" applyBorder="1"/>
    <xf numFmtId="0" fontId="37" fillId="0" borderId="26" xfId="0" applyFont="1" applyBorder="1"/>
    <xf numFmtId="0" fontId="37" fillId="0" borderId="44" xfId="0" applyFont="1" applyBorder="1"/>
    <xf numFmtId="1" fontId="37" fillId="0" borderId="44" xfId="0" applyNumberFormat="1" applyFont="1" applyBorder="1" applyAlignment="1">
      <alignment horizontal="center"/>
    </xf>
    <xf numFmtId="0" fontId="36" fillId="0" borderId="26" xfId="0" applyFont="1" applyBorder="1" applyAlignment="1">
      <alignment horizontal="center"/>
    </xf>
    <xf numFmtId="0" fontId="36" fillId="0" borderId="44" xfId="0" applyFont="1" applyBorder="1" applyAlignment="1">
      <alignment horizontal="center"/>
    </xf>
    <xf numFmtId="0" fontId="37" fillId="3" borderId="26" xfId="0" applyFont="1" applyFill="1" applyBorder="1"/>
    <xf numFmtId="0" fontId="37" fillId="3" borderId="44" xfId="0" applyFont="1" applyFill="1" applyBorder="1"/>
    <xf numFmtId="1" fontId="37" fillId="3" borderId="44" xfId="0" applyNumberFormat="1" applyFont="1" applyFill="1" applyBorder="1" applyAlignment="1">
      <alignment horizontal="center"/>
    </xf>
    <xf numFmtId="0" fontId="36" fillId="3" borderId="26" xfId="0" applyFont="1" applyFill="1" applyBorder="1" applyAlignment="1">
      <alignment horizontal="center"/>
    </xf>
    <xf numFmtId="0" fontId="36" fillId="3" borderId="44" xfId="0" applyFont="1" applyFill="1" applyBorder="1" applyAlignment="1">
      <alignment horizontal="center"/>
    </xf>
    <xf numFmtId="0" fontId="16" fillId="0" borderId="44" xfId="0" applyFont="1" applyBorder="1"/>
    <xf numFmtId="0" fontId="37" fillId="3" borderId="27" xfId="0" applyFont="1" applyFill="1" applyBorder="1"/>
    <xf numFmtId="0" fontId="37" fillId="3" borderId="52" xfId="0" applyFont="1" applyFill="1" applyBorder="1"/>
    <xf numFmtId="1" fontId="37" fillId="3" borderId="52" xfId="0" applyNumberFormat="1" applyFont="1" applyFill="1" applyBorder="1" applyAlignment="1">
      <alignment horizontal="center"/>
    </xf>
    <xf numFmtId="0" fontId="36" fillId="3" borderId="27" xfId="0" applyFont="1" applyFill="1" applyBorder="1" applyAlignment="1">
      <alignment horizontal="center"/>
    </xf>
    <xf numFmtId="0" fontId="36" fillId="3" borderId="52" xfId="0" applyFont="1" applyFill="1" applyBorder="1" applyAlignment="1">
      <alignment horizontal="center"/>
    </xf>
    <xf numFmtId="2" fontId="32" fillId="0" borderId="26" xfId="0" applyNumberFormat="1" applyFont="1" applyBorder="1" applyAlignment="1">
      <alignment horizontal="center"/>
    </xf>
    <xf numFmtId="0" fontId="32" fillId="0" borderId="44" xfId="0" applyFont="1" applyBorder="1" applyAlignment="1">
      <alignment horizontal="center"/>
    </xf>
    <xf numFmtId="0" fontId="36" fillId="0" borderId="16" xfId="0" applyFont="1" applyBorder="1" applyAlignment="1">
      <alignment horizontal="center"/>
    </xf>
    <xf numFmtId="0" fontId="36" fillId="0" borderId="43" xfId="0" applyFont="1" applyBorder="1" applyAlignment="1">
      <alignment horizontal="center"/>
    </xf>
    <xf numFmtId="2" fontId="32" fillId="3" borderId="26" xfId="0" applyNumberFormat="1" applyFont="1" applyFill="1" applyBorder="1" applyAlignment="1">
      <alignment horizontal="center"/>
    </xf>
    <xf numFmtId="0" fontId="32" fillId="3" borderId="44" xfId="0" applyFont="1" applyFill="1" applyBorder="1" applyAlignment="1">
      <alignment horizontal="center"/>
    </xf>
    <xf numFmtId="0" fontId="16" fillId="0" borderId="57" xfId="0" applyFont="1" applyBorder="1"/>
    <xf numFmtId="2" fontId="32" fillId="3" borderId="27" xfId="0" applyNumberFormat="1" applyFont="1" applyFill="1" applyBorder="1" applyAlignment="1">
      <alignment horizontal="center"/>
    </xf>
    <xf numFmtId="0" fontId="32" fillId="3" borderId="52" xfId="0" applyFont="1" applyFill="1" applyBorder="1" applyAlignment="1">
      <alignment horizontal="center"/>
    </xf>
    <xf numFmtId="0" fontId="37" fillId="0" borderId="0" xfId="0" applyFont="1"/>
    <xf numFmtId="1" fontId="37" fillId="0" borderId="0" xfId="0" applyNumberFormat="1" applyFont="1" applyAlignment="1">
      <alignment horizontal="center"/>
    </xf>
    <xf numFmtId="1" fontId="32" fillId="0" borderId="0" xfId="0" applyNumberFormat="1" applyFont="1" applyAlignment="1">
      <alignment horizontal="center"/>
    </xf>
    <xf numFmtId="0" fontId="36" fillId="0" borderId="0" xfId="0" applyFont="1" applyAlignment="1">
      <alignment horizontal="center"/>
    </xf>
    <xf numFmtId="16" fontId="16" fillId="5" borderId="56" xfId="0" applyNumberFormat="1" applyFont="1" applyFill="1" applyBorder="1" applyAlignment="1">
      <alignment horizontal="center"/>
    </xf>
    <xf numFmtId="0" fontId="0" fillId="3" borderId="26" xfId="0" applyFill="1" applyBorder="1"/>
    <xf numFmtId="0" fontId="0" fillId="3" borderId="27" xfId="0" applyFill="1" applyBorder="1"/>
    <xf numFmtId="0" fontId="0" fillId="3" borderId="0" xfId="0" applyFill="1"/>
    <xf numFmtId="0" fontId="26" fillId="0" borderId="0" xfId="0" applyFont="1" applyAlignment="1">
      <alignment horizontal="center"/>
    </xf>
    <xf numFmtId="1" fontId="36" fillId="0" borderId="0" xfId="0" applyNumberFormat="1" applyFont="1" applyAlignment="1">
      <alignment horizontal="center"/>
    </xf>
    <xf numFmtId="0" fontId="34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2" fontId="32" fillId="0" borderId="0" xfId="0" applyNumberFormat="1" applyFont="1" applyAlignment="1">
      <alignment horizontal="center"/>
    </xf>
    <xf numFmtId="0" fontId="32" fillId="0" borderId="0" xfId="0" applyFont="1" applyAlignment="1">
      <alignment horizontal="center"/>
    </xf>
    <xf numFmtId="2" fontId="37" fillId="0" borderId="0" xfId="0" applyNumberFormat="1" applyFont="1" applyAlignment="1">
      <alignment horizontal="center"/>
    </xf>
    <xf numFmtId="0" fontId="16" fillId="0" borderId="53" xfId="0" applyFont="1" applyBorder="1" applyAlignment="1">
      <alignment horizontal="center"/>
    </xf>
    <xf numFmtId="0" fontId="37" fillId="3" borderId="46" xfId="0" applyFont="1" applyFill="1" applyBorder="1"/>
    <xf numFmtId="0" fontId="37" fillId="3" borderId="48" xfId="0" applyFont="1" applyFill="1" applyBorder="1"/>
    <xf numFmtId="0" fontId="37" fillId="0" borderId="46" xfId="0" applyFont="1" applyBorder="1"/>
    <xf numFmtId="0" fontId="16" fillId="0" borderId="48" xfId="0" applyFont="1" applyBorder="1"/>
    <xf numFmtId="0" fontId="37" fillId="0" borderId="48" xfId="0" applyFont="1" applyBorder="1"/>
    <xf numFmtId="0" fontId="37" fillId="0" borderId="76" xfId="0" applyFont="1" applyBorder="1"/>
    <xf numFmtId="0" fontId="37" fillId="0" borderId="82" xfId="0" applyFont="1" applyBorder="1"/>
    <xf numFmtId="0" fontId="36" fillId="0" borderId="21" xfId="0" applyFont="1" applyBorder="1" applyAlignment="1">
      <alignment horizontal="center"/>
    </xf>
    <xf numFmtId="0" fontId="0" fillId="3" borderId="46" xfId="0" applyFill="1" applyBorder="1"/>
    <xf numFmtId="0" fontId="16" fillId="0" borderId="69" xfId="0" applyFont="1" applyBorder="1"/>
    <xf numFmtId="0" fontId="37" fillId="0" borderId="47" xfId="0" applyFont="1" applyBorder="1"/>
    <xf numFmtId="0" fontId="0" fillId="3" borderId="37" xfId="0" applyFill="1" applyBorder="1"/>
    <xf numFmtId="0" fontId="36" fillId="3" borderId="52" xfId="0" applyFont="1" applyFill="1" applyBorder="1"/>
    <xf numFmtId="0" fontId="37" fillId="3" borderId="47" xfId="0" applyFont="1" applyFill="1" applyBorder="1"/>
    <xf numFmtId="0" fontId="37" fillId="3" borderId="60" xfId="0" applyFont="1" applyFill="1" applyBorder="1"/>
    <xf numFmtId="0" fontId="37" fillId="3" borderId="25" xfId="0" applyFont="1" applyFill="1" applyBorder="1"/>
    <xf numFmtId="0" fontId="16" fillId="0" borderId="21" xfId="0" applyFont="1" applyBorder="1" applyAlignment="1">
      <alignment horizontal="center"/>
    </xf>
    <xf numFmtId="0" fontId="16" fillId="0" borderId="21" xfId="0" applyFont="1" applyBorder="1"/>
    <xf numFmtId="0" fontId="37" fillId="0" borderId="21" xfId="0" applyFont="1" applyBorder="1"/>
    <xf numFmtId="0" fontId="37" fillId="3" borderId="21" xfId="0" applyFont="1" applyFill="1" applyBorder="1"/>
    <xf numFmtId="0" fontId="32" fillId="0" borderId="76" xfId="0" applyFont="1" applyBorder="1"/>
    <xf numFmtId="0" fontId="32" fillId="0" borderId="45" xfId="0" applyFont="1" applyBorder="1"/>
    <xf numFmtId="0" fontId="32" fillId="0" borderId="26" xfId="0" applyFont="1" applyBorder="1"/>
    <xf numFmtId="0" fontId="32" fillId="3" borderId="45" xfId="0" applyFont="1" applyFill="1" applyBorder="1"/>
    <xf numFmtId="0" fontId="36" fillId="0" borderId="26" xfId="0" applyFont="1" applyBorder="1"/>
    <xf numFmtId="0" fontId="34" fillId="3" borderId="27" xfId="0" applyFont="1" applyFill="1" applyBorder="1"/>
    <xf numFmtId="0" fontId="16" fillId="13" borderId="59" xfId="0" applyFont="1" applyFill="1" applyBorder="1"/>
    <xf numFmtId="0" fontId="16" fillId="13" borderId="48" xfId="0" applyFont="1" applyFill="1" applyBorder="1"/>
    <xf numFmtId="0" fontId="32" fillId="13" borderId="52" xfId="0" applyFont="1" applyFill="1" applyBorder="1"/>
    <xf numFmtId="0" fontId="7" fillId="0" borderId="11" xfId="0" applyFont="1" applyBorder="1"/>
    <xf numFmtId="0" fontId="7" fillId="0" borderId="12" xfId="0" applyFont="1" applyBorder="1"/>
    <xf numFmtId="0" fontId="7" fillId="0" borderId="64" xfId="0" applyFont="1" applyBorder="1"/>
    <xf numFmtId="0" fontId="13" fillId="0" borderId="16" xfId="0" applyFont="1" applyBorder="1" applyAlignment="1">
      <alignment horizontal="center"/>
    </xf>
    <xf numFmtId="49" fontId="47" fillId="0" borderId="8" xfId="0" applyNumberFormat="1" applyFont="1" applyBorder="1" applyAlignment="1">
      <alignment horizontal="center"/>
    </xf>
    <xf numFmtId="49" fontId="47" fillId="0" borderId="17" xfId="0" applyNumberFormat="1" applyFont="1" applyBorder="1" applyAlignment="1">
      <alignment horizontal="center"/>
    </xf>
    <xf numFmtId="49" fontId="13" fillId="0" borderId="8" xfId="0" applyNumberFormat="1" applyFont="1" applyBorder="1" applyAlignment="1">
      <alignment horizontal="center"/>
    </xf>
    <xf numFmtId="0" fontId="13" fillId="0" borderId="7" xfId="0" applyFont="1" applyBorder="1"/>
    <xf numFmtId="0" fontId="13" fillId="0" borderId="8" xfId="0" applyFont="1" applyBorder="1"/>
    <xf numFmtId="49" fontId="13" fillId="0" borderId="19" xfId="0" applyNumberFormat="1" applyFont="1" applyBorder="1" applyAlignment="1">
      <alignment horizontal="center"/>
    </xf>
    <xf numFmtId="49" fontId="48" fillId="0" borderId="19" xfId="0" applyNumberFormat="1" applyFont="1" applyBorder="1" applyAlignment="1">
      <alignment horizontal="center"/>
    </xf>
    <xf numFmtId="49" fontId="48" fillId="0" borderId="20" xfId="0" applyNumberFormat="1" applyFont="1" applyBorder="1" applyAlignment="1">
      <alignment horizontal="center"/>
    </xf>
    <xf numFmtId="0" fontId="49" fillId="0" borderId="7" xfId="0" applyFont="1" applyBorder="1"/>
    <xf numFmtId="49" fontId="48" fillId="0" borderId="8" xfId="0" applyNumberFormat="1" applyFont="1" applyBorder="1" applyAlignment="1">
      <alignment horizontal="center"/>
    </xf>
    <xf numFmtId="49" fontId="13" fillId="0" borderId="17" xfId="0" applyNumberFormat="1" applyFont="1" applyBorder="1" applyAlignment="1">
      <alignment horizontal="center"/>
    </xf>
    <xf numFmtId="0" fontId="48" fillId="0" borderId="7" xfId="0" applyFont="1" applyBorder="1"/>
    <xf numFmtId="0" fontId="48" fillId="0" borderId="8" xfId="0" applyFont="1" applyBorder="1"/>
    <xf numFmtId="49" fontId="12" fillId="2" borderId="17" xfId="0" applyNumberFormat="1" applyFont="1" applyFill="1" applyBorder="1" applyAlignment="1">
      <alignment horizontal="center"/>
    </xf>
    <xf numFmtId="49" fontId="50" fillId="2" borderId="8" xfId="0" applyNumberFormat="1" applyFont="1" applyFill="1" applyBorder="1" applyAlignment="1">
      <alignment horizontal="center"/>
    </xf>
    <xf numFmtId="0" fontId="13" fillId="2" borderId="8" xfId="0" applyFont="1" applyFill="1" applyBorder="1"/>
    <xf numFmtId="49" fontId="47" fillId="2" borderId="17" xfId="0" applyNumberFormat="1" applyFont="1" applyFill="1" applyBorder="1" applyAlignment="1">
      <alignment horizontal="center"/>
    </xf>
    <xf numFmtId="49" fontId="13" fillId="2" borderId="8" xfId="0" applyNumberFormat="1" applyFont="1" applyFill="1" applyBorder="1" applyAlignment="1">
      <alignment horizontal="center"/>
    </xf>
    <xf numFmtId="0" fontId="48" fillId="2" borderId="7" xfId="0" applyFont="1" applyFill="1" applyBorder="1"/>
    <xf numFmtId="0" fontId="48" fillId="2" borderId="8" xfId="0" applyFont="1" applyFill="1" applyBorder="1"/>
    <xf numFmtId="49" fontId="48" fillId="2" borderId="17" xfId="0" applyNumberFormat="1" applyFont="1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0" borderId="64" xfId="0" applyFont="1" applyBorder="1" applyAlignment="1">
      <alignment horizontal="center"/>
    </xf>
    <xf numFmtId="49" fontId="12" fillId="2" borderId="28" xfId="0" applyNumberFormat="1" applyFont="1" applyFill="1" applyBorder="1" applyAlignment="1">
      <alignment horizontal="center"/>
    </xf>
    <xf numFmtId="49" fontId="50" fillId="2" borderId="29" xfId="0" applyNumberFormat="1" applyFont="1" applyFill="1" applyBorder="1" applyAlignment="1">
      <alignment horizontal="center"/>
    </xf>
    <xf numFmtId="0" fontId="13" fillId="0" borderId="30" xfId="0" applyFont="1" applyBorder="1"/>
    <xf numFmtId="0" fontId="13" fillId="2" borderId="29" xfId="0" applyFont="1" applyFill="1" applyBorder="1"/>
    <xf numFmtId="0" fontId="13" fillId="0" borderId="53" xfId="0" applyFont="1" applyBorder="1" applyAlignment="1">
      <alignment horizontal="center"/>
    </xf>
    <xf numFmtId="49" fontId="12" fillId="2" borderId="19" xfId="0" applyNumberFormat="1" applyFont="1" applyFill="1" applyBorder="1" applyAlignment="1">
      <alignment horizontal="center"/>
    </xf>
    <xf numFmtId="49" fontId="50" fillId="2" borderId="20" xfId="0" applyNumberFormat="1" applyFont="1" applyFill="1" applyBorder="1" applyAlignment="1">
      <alignment horizontal="center"/>
    </xf>
    <xf numFmtId="0" fontId="48" fillId="2" borderId="22" xfId="0" applyFont="1" applyFill="1" applyBorder="1"/>
    <xf numFmtId="0" fontId="13" fillId="2" borderId="20" xfId="0" applyFont="1" applyFill="1" applyBorder="1"/>
    <xf numFmtId="0" fontId="51" fillId="0" borderId="7" xfId="0" applyFont="1" applyBorder="1"/>
    <xf numFmtId="0" fontId="51" fillId="0" borderId="8" xfId="0" applyFont="1" applyBorder="1"/>
    <xf numFmtId="49" fontId="13" fillId="0" borderId="20" xfId="0" applyNumberFormat="1" applyFont="1" applyBorder="1" applyAlignment="1">
      <alignment horizontal="center"/>
    </xf>
    <xf numFmtId="0" fontId="51" fillId="0" borderId="22" xfId="0" applyFont="1" applyBorder="1"/>
    <xf numFmtId="0" fontId="51" fillId="0" borderId="20" xfId="0" applyFont="1" applyBorder="1"/>
    <xf numFmtId="49" fontId="12" fillId="2" borderId="23" xfId="0" applyNumberFormat="1" applyFont="1" applyFill="1" applyBorder="1" applyAlignment="1">
      <alignment horizontal="center"/>
    </xf>
    <xf numFmtId="49" fontId="48" fillId="2" borderId="23" xfId="0" applyNumberFormat="1" applyFont="1" applyFill="1" applyBorder="1" applyAlignment="1">
      <alignment horizontal="center"/>
    </xf>
    <xf numFmtId="49" fontId="13" fillId="0" borderId="12" xfId="0" applyNumberFormat="1" applyFont="1" applyBorder="1" applyAlignment="1">
      <alignment horizontal="center"/>
    </xf>
    <xf numFmtId="0" fontId="13" fillId="0" borderId="0" xfId="0" applyFont="1"/>
    <xf numFmtId="0" fontId="13" fillId="2" borderId="12" xfId="0" applyFont="1" applyFill="1" applyBorder="1"/>
    <xf numFmtId="49" fontId="12" fillId="2" borderId="20" xfId="0" applyNumberFormat="1" applyFont="1" applyFill="1" applyBorder="1" applyAlignment="1">
      <alignment horizontal="center"/>
    </xf>
    <xf numFmtId="0" fontId="13" fillId="0" borderId="22" xfId="0" applyFont="1" applyBorder="1"/>
    <xf numFmtId="49" fontId="50" fillId="2" borderId="17" xfId="0" applyNumberFormat="1" applyFont="1" applyFill="1" applyBorder="1" applyAlignment="1">
      <alignment horizontal="center"/>
    </xf>
    <xf numFmtId="49" fontId="47" fillId="2" borderId="23" xfId="0" applyNumberFormat="1" applyFont="1" applyFill="1" applyBorder="1" applyAlignment="1">
      <alignment horizontal="center"/>
    </xf>
    <xf numFmtId="49" fontId="13" fillId="0" borderId="24" xfId="0" applyNumberFormat="1" applyFont="1" applyBorder="1" applyAlignment="1">
      <alignment horizontal="center"/>
    </xf>
    <xf numFmtId="49" fontId="50" fillId="2" borderId="23" xfId="0" applyNumberFormat="1" applyFont="1" applyFill="1" applyBorder="1" applyAlignment="1">
      <alignment horizontal="center"/>
    </xf>
    <xf numFmtId="0" fontId="48" fillId="0" borderId="0" xfId="0" applyFont="1"/>
    <xf numFmtId="49" fontId="47" fillId="2" borderId="19" xfId="0" applyNumberFormat="1" applyFont="1" applyFill="1" applyBorder="1" applyAlignment="1">
      <alignment horizontal="center"/>
    </xf>
    <xf numFmtId="49" fontId="50" fillId="2" borderId="19" xfId="0" applyNumberFormat="1" applyFont="1" applyFill="1" applyBorder="1" applyAlignment="1">
      <alignment horizontal="center"/>
    </xf>
    <xf numFmtId="0" fontId="49" fillId="0" borderId="22" xfId="0" applyFont="1" applyBorder="1"/>
    <xf numFmtId="49" fontId="47" fillId="2" borderId="20" xfId="0" applyNumberFormat="1" applyFont="1" applyFill="1" applyBorder="1" applyAlignment="1">
      <alignment horizontal="center"/>
    </xf>
    <xf numFmtId="0" fontId="13" fillId="0" borderId="26" xfId="0" applyFont="1" applyBorder="1" applyAlignment="1">
      <alignment horizontal="center"/>
    </xf>
    <xf numFmtId="49" fontId="47" fillId="0" borderId="19" xfId="0" applyNumberFormat="1" applyFont="1" applyBorder="1" applyAlignment="1">
      <alignment horizontal="center"/>
    </xf>
    <xf numFmtId="49" fontId="50" fillId="0" borderId="19" xfId="0" applyNumberFormat="1" applyFont="1" applyBorder="1" applyAlignment="1">
      <alignment horizontal="center"/>
    </xf>
    <xf numFmtId="0" fontId="13" fillId="0" borderId="20" xfId="0" applyFont="1" applyBorder="1"/>
    <xf numFmtId="0" fontId="13" fillId="2" borderId="21" xfId="0" applyFont="1" applyFill="1" applyBorder="1"/>
    <xf numFmtId="0" fontId="13" fillId="0" borderId="27" xfId="0" applyFont="1" applyBorder="1" applyAlignment="1">
      <alignment horizontal="center"/>
    </xf>
    <xf numFmtId="0" fontId="13" fillId="0" borderId="29" xfId="0" applyFont="1" applyBorder="1"/>
    <xf numFmtId="0" fontId="13" fillId="13" borderId="27" xfId="0" applyFont="1" applyFill="1" applyBorder="1" applyAlignment="1">
      <alignment horizontal="center"/>
    </xf>
    <xf numFmtId="3" fontId="32" fillId="0" borderId="18" xfId="0" applyNumberFormat="1" applyFont="1" applyBorder="1" applyAlignment="1">
      <alignment horizontal="right"/>
    </xf>
    <xf numFmtId="3" fontId="37" fillId="0" borderId="19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right"/>
    </xf>
    <xf numFmtId="3" fontId="32" fillId="0" borderId="21" xfId="0" applyNumberFormat="1" applyFont="1" applyBorder="1" applyAlignment="1">
      <alignment horizontal="left"/>
    </xf>
    <xf numFmtId="3" fontId="32" fillId="0" borderId="18" xfId="0" applyNumberFormat="1" applyFont="1" applyBorder="1" applyAlignment="1">
      <alignment horizontal="left"/>
    </xf>
    <xf numFmtId="3" fontId="32" fillId="2" borderId="21" xfId="0" applyNumberFormat="1" applyFont="1" applyFill="1" applyBorder="1" applyAlignment="1">
      <alignment horizontal="right"/>
    </xf>
    <xf numFmtId="3" fontId="32" fillId="2" borderId="18" xfId="0" applyNumberFormat="1" applyFont="1" applyFill="1" applyBorder="1" applyAlignment="1">
      <alignment horizontal="left"/>
    </xf>
    <xf numFmtId="3" fontId="32" fillId="0" borderId="19" xfId="0" applyNumberFormat="1" applyFont="1" applyBorder="1" applyAlignment="1">
      <alignment horizontal="right"/>
    </xf>
    <xf numFmtId="3" fontId="9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49" fontId="9" fillId="0" borderId="9" xfId="0" applyNumberFormat="1" applyFon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68" xfId="0" applyNumberFormat="1" applyFont="1" applyBorder="1" applyAlignment="1">
      <alignment horizontal="center"/>
    </xf>
    <xf numFmtId="49" fontId="9" fillId="0" borderId="39" xfId="0" applyNumberFormat="1" applyFont="1" applyBorder="1" applyAlignment="1">
      <alignment horizontal="center"/>
    </xf>
    <xf numFmtId="0" fontId="46" fillId="0" borderId="39" xfId="0" applyFont="1" applyBorder="1"/>
    <xf numFmtId="0" fontId="46" fillId="0" borderId="64" xfId="0" applyFont="1" applyBorder="1"/>
    <xf numFmtId="49" fontId="12" fillId="0" borderId="54" xfId="0" applyNumberFormat="1" applyFont="1" applyBorder="1" applyAlignment="1">
      <alignment horizontal="center"/>
    </xf>
    <xf numFmtId="49" fontId="48" fillId="0" borderId="54" xfId="0" applyNumberFormat="1" applyFont="1" applyBorder="1" applyAlignment="1">
      <alignment horizontal="center"/>
    </xf>
    <xf numFmtId="49" fontId="12" fillId="0" borderId="19" xfId="0" applyNumberFormat="1" applyFont="1" applyBorder="1" applyAlignment="1">
      <alignment horizontal="center"/>
    </xf>
    <xf numFmtId="49" fontId="12" fillId="0" borderId="32" xfId="0" applyNumberFormat="1" applyFont="1" applyBorder="1" applyAlignment="1">
      <alignment horizontal="center"/>
    </xf>
    <xf numFmtId="49" fontId="48" fillId="0" borderId="32" xfId="0" applyNumberFormat="1" applyFont="1" applyBorder="1" applyAlignment="1">
      <alignment horizontal="center"/>
    </xf>
    <xf numFmtId="49" fontId="47" fillId="0" borderId="54" xfId="0" applyNumberFormat="1" applyFont="1" applyBorder="1" applyAlignment="1">
      <alignment horizontal="center"/>
    </xf>
    <xf numFmtId="49" fontId="9" fillId="0" borderId="54" xfId="0" applyNumberFormat="1" applyFont="1" applyBorder="1" applyAlignment="1">
      <alignment horizontal="center"/>
    </xf>
    <xf numFmtId="0" fontId="52" fillId="2" borderId="21" xfId="0" applyFont="1" applyFill="1" applyBorder="1"/>
    <xf numFmtId="49" fontId="47" fillId="0" borderId="32" xfId="0" applyNumberFormat="1" applyFont="1" applyBorder="1" applyAlignment="1">
      <alignment horizontal="center"/>
    </xf>
    <xf numFmtId="49" fontId="13" fillId="0" borderId="3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0" fontId="49" fillId="0" borderId="0" xfId="0" applyFont="1"/>
    <xf numFmtId="0" fontId="46" fillId="0" borderId="0" xfId="0" applyFont="1"/>
    <xf numFmtId="0" fontId="50" fillId="0" borderId="0" xfId="0" applyFont="1" applyAlignment="1">
      <alignment horizontal="center"/>
    </xf>
    <xf numFmtId="0" fontId="13" fillId="0" borderId="11" xfId="0" applyFont="1" applyBorder="1"/>
    <xf numFmtId="0" fontId="13" fillId="0" borderId="12" xfId="0" applyFont="1" applyBorder="1"/>
    <xf numFmtId="0" fontId="13" fillId="0" borderId="64" xfId="0" applyFont="1" applyBorder="1"/>
    <xf numFmtId="49" fontId="13" fillId="0" borderId="29" xfId="0" applyNumberFormat="1" applyFont="1" applyBorder="1" applyAlignment="1">
      <alignment horizontal="center"/>
    </xf>
    <xf numFmtId="49" fontId="13" fillId="0" borderId="28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center"/>
    </xf>
    <xf numFmtId="0" fontId="9" fillId="0" borderId="0" xfId="0" applyFont="1"/>
    <xf numFmtId="3" fontId="9" fillId="0" borderId="0" xfId="0" applyNumberFormat="1" applyFont="1" applyAlignment="1">
      <alignment horizontal="right"/>
    </xf>
    <xf numFmtId="49" fontId="48" fillId="0" borderId="0" xfId="0" applyNumberFormat="1" applyFont="1" applyAlignment="1">
      <alignment horizontal="center"/>
    </xf>
    <xf numFmtId="3" fontId="48" fillId="0" borderId="0" xfId="0" applyNumberFormat="1" applyFont="1" applyAlignment="1">
      <alignment horizontal="right"/>
    </xf>
    <xf numFmtId="0" fontId="53" fillId="0" borderId="0" xfId="0" applyFont="1" applyAlignment="1">
      <alignment horizontal="center"/>
    </xf>
    <xf numFmtId="49" fontId="54" fillId="0" borderId="0" xfId="0" applyNumberFormat="1" applyFont="1" applyAlignment="1">
      <alignment horizontal="center"/>
    </xf>
    <xf numFmtId="49" fontId="53" fillId="0" borderId="0" xfId="0" applyNumberFormat="1" applyFont="1" applyAlignment="1">
      <alignment horizontal="center"/>
    </xf>
    <xf numFmtId="3" fontId="55" fillId="0" borderId="0" xfId="0" applyNumberFormat="1" applyFont="1" applyAlignment="1">
      <alignment horizontal="right"/>
    </xf>
    <xf numFmtId="0" fontId="56" fillId="0" borderId="0" xfId="0" applyFont="1"/>
    <xf numFmtId="3" fontId="32" fillId="2" borderId="31" xfId="0" applyNumberFormat="1" applyFont="1" applyFill="1" applyBorder="1" applyAlignment="1">
      <alignment horizontal="right"/>
    </xf>
    <xf numFmtId="49" fontId="48" fillId="2" borderId="19" xfId="0" applyNumberFormat="1" applyFont="1" applyFill="1" applyBorder="1" applyAlignment="1">
      <alignment horizontal="center"/>
    </xf>
    <xf numFmtId="0" fontId="57" fillId="0" borderId="0" xfId="0" applyFont="1"/>
    <xf numFmtId="0" fontId="10" fillId="0" borderId="19" xfId="0" applyFont="1" applyBorder="1" applyAlignment="1">
      <alignment horizontal="center"/>
    </xf>
    <xf numFmtId="0" fontId="0" fillId="7" borderId="0" xfId="0" applyFill="1"/>
    <xf numFmtId="0" fontId="10" fillId="7" borderId="0" xfId="0" applyFont="1" applyFill="1"/>
    <xf numFmtId="0" fontId="0" fillId="7" borderId="22" xfId="0" applyFill="1" applyBorder="1"/>
    <xf numFmtId="0" fontId="24" fillId="14" borderId="11" xfId="0" applyFont="1" applyFill="1" applyBorder="1" applyAlignment="1">
      <alignment horizontal="center"/>
    </xf>
    <xf numFmtId="0" fontId="24" fillId="14" borderId="3" xfId="0" applyFont="1" applyFill="1" applyBorder="1" applyAlignment="1">
      <alignment horizontal="center"/>
    </xf>
    <xf numFmtId="0" fontId="24" fillId="14" borderId="40" xfId="0" applyFont="1" applyFill="1" applyBorder="1" applyAlignment="1">
      <alignment horizontal="center"/>
    </xf>
    <xf numFmtId="0" fontId="24" fillId="14" borderId="2" xfId="0" applyFont="1" applyFill="1" applyBorder="1" applyAlignment="1">
      <alignment horizontal="center"/>
    </xf>
    <xf numFmtId="0" fontId="24" fillId="14" borderId="13" xfId="0" applyFont="1" applyFill="1" applyBorder="1" applyAlignment="1">
      <alignment horizontal="center"/>
    </xf>
    <xf numFmtId="0" fontId="24" fillId="14" borderId="14" xfId="0" applyFont="1" applyFill="1" applyBorder="1" applyAlignment="1">
      <alignment horizontal="center"/>
    </xf>
    <xf numFmtId="0" fontId="24" fillId="14" borderId="15" xfId="0" applyFont="1" applyFill="1" applyBorder="1" applyAlignment="1">
      <alignment horizontal="center"/>
    </xf>
    <xf numFmtId="0" fontId="24" fillId="14" borderId="78" xfId="0" applyFont="1" applyFill="1" applyBorder="1" applyAlignment="1">
      <alignment horizontal="center"/>
    </xf>
    <xf numFmtId="0" fontId="1" fillId="0" borderId="32" xfId="0" applyFont="1" applyBorder="1"/>
    <xf numFmtId="0" fontId="0" fillId="0" borderId="29" xfId="0" applyBorder="1"/>
    <xf numFmtId="0" fontId="0" fillId="0" borderId="45" xfId="0" applyBorder="1"/>
    <xf numFmtId="0" fontId="58" fillId="0" borderId="0" xfId="0" applyFont="1"/>
    <xf numFmtId="0" fontId="0" fillId="7" borderId="1" xfId="0" applyFill="1" applyBorder="1"/>
    <xf numFmtId="0" fontId="0" fillId="7" borderId="2" xfId="0" applyFill="1" applyBorder="1"/>
    <xf numFmtId="0" fontId="10" fillId="7" borderId="5" xfId="0" applyFont="1" applyFill="1" applyBorder="1" applyAlignment="1">
      <alignment horizontal="center"/>
    </xf>
    <xf numFmtId="0" fontId="10" fillId="7" borderId="56" xfId="0" applyFont="1" applyFill="1" applyBorder="1"/>
    <xf numFmtId="0" fontId="10" fillId="7" borderId="10" xfId="0" applyFont="1" applyFill="1" applyBorder="1" applyAlignment="1">
      <alignment horizontal="center"/>
    </xf>
    <xf numFmtId="0" fontId="0" fillId="7" borderId="37" xfId="0" applyFill="1" applyBorder="1"/>
    <xf numFmtId="0" fontId="0" fillId="7" borderId="30" xfId="0" applyFill="1" applyBorder="1"/>
    <xf numFmtId="0" fontId="0" fillId="7" borderId="38" xfId="0" applyFill="1" applyBorder="1"/>
    <xf numFmtId="0" fontId="10" fillId="7" borderId="39" xfId="0" applyFont="1" applyFill="1" applyBorder="1" applyAlignment="1">
      <alignment horizontal="center"/>
    </xf>
    <xf numFmtId="0" fontId="10" fillId="7" borderId="36" xfId="0" applyFont="1" applyFill="1" applyBorder="1" applyAlignment="1">
      <alignment horizontal="center"/>
    </xf>
    <xf numFmtId="0" fontId="10" fillId="7" borderId="57" xfId="0" applyFont="1" applyFill="1" applyBorder="1" applyAlignment="1">
      <alignment horizontal="center"/>
    </xf>
    <xf numFmtId="0" fontId="10" fillId="7" borderId="38" xfId="0" applyFont="1" applyFill="1" applyBorder="1" applyAlignment="1">
      <alignment horizontal="center"/>
    </xf>
    <xf numFmtId="0" fontId="0" fillId="7" borderId="5" xfId="0" applyFill="1" applyBorder="1"/>
    <xf numFmtId="0" fontId="16" fillId="7" borderId="0" xfId="0" applyFont="1" applyFill="1"/>
    <xf numFmtId="0" fontId="16" fillId="7" borderId="36" xfId="0" applyFont="1" applyFill="1" applyBorder="1"/>
    <xf numFmtId="0" fontId="0" fillId="7" borderId="39" xfId="0" applyFill="1" applyBorder="1"/>
    <xf numFmtId="0" fontId="16" fillId="7" borderId="30" xfId="0" applyFont="1" applyFill="1" applyBorder="1"/>
    <xf numFmtId="0" fontId="16" fillId="7" borderId="38" xfId="0" applyFont="1" applyFill="1" applyBorder="1"/>
    <xf numFmtId="0" fontId="16" fillId="7" borderId="73" xfId="0" applyFont="1" applyFill="1" applyBorder="1"/>
    <xf numFmtId="2" fontId="16" fillId="7" borderId="75" xfId="0" applyNumberFormat="1" applyFont="1" applyFill="1" applyBorder="1"/>
    <xf numFmtId="0" fontId="0" fillId="7" borderId="63" xfId="0" applyFill="1" applyBorder="1"/>
    <xf numFmtId="0" fontId="16" fillId="7" borderId="41" xfId="0" applyFont="1" applyFill="1" applyBorder="1"/>
    <xf numFmtId="0" fontId="16" fillId="7" borderId="2" xfId="0" applyFont="1" applyFill="1" applyBorder="1"/>
    <xf numFmtId="0" fontId="16" fillId="7" borderId="3" xfId="0" applyFont="1" applyFill="1" applyBorder="1"/>
    <xf numFmtId="0" fontId="0" fillId="7" borderId="64" xfId="0" applyFill="1" applyBorder="1"/>
    <xf numFmtId="0" fontId="16" fillId="7" borderId="31" xfId="0" applyFont="1" applyFill="1" applyBorder="1"/>
    <xf numFmtId="0" fontId="16" fillId="7" borderId="29" xfId="0" applyFont="1" applyFill="1" applyBorder="1"/>
    <xf numFmtId="0" fontId="16" fillId="7" borderId="55" xfId="0" applyFont="1" applyFill="1" applyBorder="1"/>
    <xf numFmtId="0" fontId="0" fillId="12" borderId="0" xfId="0" applyFill="1"/>
    <xf numFmtId="0" fontId="0" fillId="7" borderId="56" xfId="0" applyFill="1" applyBorder="1"/>
    <xf numFmtId="0" fontId="21" fillId="7" borderId="56" xfId="0" applyFont="1" applyFill="1" applyBorder="1"/>
    <xf numFmtId="0" fontId="21" fillId="7" borderId="0" xfId="0" applyFont="1" applyFill="1"/>
    <xf numFmtId="0" fontId="0" fillId="12" borderId="5" xfId="0" applyFill="1" applyBorder="1"/>
    <xf numFmtId="0" fontId="0" fillId="12" borderId="2" xfId="0" applyFill="1" applyBorder="1"/>
    <xf numFmtId="0" fontId="0" fillId="12" borderId="39" xfId="0" applyFill="1" applyBorder="1"/>
    <xf numFmtId="0" fontId="16" fillId="12" borderId="30" xfId="0" applyFont="1" applyFill="1" applyBorder="1"/>
    <xf numFmtId="2" fontId="32" fillId="12" borderId="39" xfId="0" applyNumberFormat="1" applyFont="1" applyFill="1" applyBorder="1"/>
    <xf numFmtId="2" fontId="32" fillId="12" borderId="30" xfId="0" applyNumberFormat="1" applyFont="1" applyFill="1" applyBorder="1"/>
    <xf numFmtId="0" fontId="36" fillId="3" borderId="44" xfId="0" applyFont="1" applyFill="1" applyBorder="1"/>
    <xf numFmtId="0" fontId="45" fillId="0" borderId="44" xfId="0" applyFont="1" applyBorder="1"/>
    <xf numFmtId="0" fontId="36" fillId="3" borderId="68" xfId="0" applyFont="1" applyFill="1" applyBorder="1"/>
    <xf numFmtId="0" fontId="36" fillId="3" borderId="60" xfId="0" applyFont="1" applyFill="1" applyBorder="1"/>
    <xf numFmtId="0" fontId="36" fillId="3" borderId="48" xfId="0" applyFont="1" applyFill="1" applyBorder="1"/>
    <xf numFmtId="0" fontId="36" fillId="0" borderId="22" xfId="0" applyFont="1" applyBorder="1"/>
    <xf numFmtId="0" fontId="36" fillId="0" borderId="18" xfId="0" applyFont="1" applyBorder="1"/>
    <xf numFmtId="0" fontId="36" fillId="3" borderId="18" xfId="0" applyFont="1" applyFill="1" applyBorder="1"/>
    <xf numFmtId="0" fontId="45" fillId="0" borderId="18" xfId="0" applyFont="1" applyBorder="1"/>
    <xf numFmtId="0" fontId="36" fillId="0" borderId="21" xfId="0" applyFont="1" applyBorder="1"/>
    <xf numFmtId="0" fontId="36" fillId="3" borderId="21" xfId="0" applyFont="1" applyFill="1" applyBorder="1"/>
    <xf numFmtId="0" fontId="45" fillId="0" borderId="21" xfId="0" applyFont="1" applyBorder="1"/>
    <xf numFmtId="0" fontId="36" fillId="0" borderId="47" xfId="0" applyFont="1" applyBorder="1"/>
    <xf numFmtId="0" fontId="45" fillId="0" borderId="45" xfId="0" applyFont="1" applyBorder="1" applyAlignment="1">
      <alignment horizontal="center"/>
    </xf>
    <xf numFmtId="0" fontId="34" fillId="0" borderId="59" xfId="0" applyFont="1" applyBorder="1"/>
    <xf numFmtId="0" fontId="45" fillId="0" borderId="82" xfId="0" applyFont="1" applyBorder="1" applyAlignment="1">
      <alignment horizontal="center"/>
    </xf>
    <xf numFmtId="0" fontId="31" fillId="0" borderId="63" xfId="0" applyFont="1" applyBorder="1" applyAlignment="1">
      <alignment horizontal="center"/>
    </xf>
    <xf numFmtId="0" fontId="31" fillId="0" borderId="11" xfId="0" applyFont="1" applyBorder="1" applyAlignment="1">
      <alignment horizontal="center"/>
    </xf>
    <xf numFmtId="0" fontId="31" fillId="0" borderId="5" xfId="0" applyFont="1" applyBorder="1" applyAlignment="1">
      <alignment horizontal="center"/>
    </xf>
    <xf numFmtId="0" fontId="31" fillId="0" borderId="10" xfId="0" applyFont="1" applyBorder="1" applyAlignment="1">
      <alignment horizontal="center"/>
    </xf>
    <xf numFmtId="0" fontId="30" fillId="0" borderId="38" xfId="0" applyFont="1" applyBorder="1"/>
    <xf numFmtId="49" fontId="7" fillId="0" borderId="12" xfId="0" applyNumberFormat="1" applyFont="1" applyBorder="1" applyAlignment="1">
      <alignment horizontal="center"/>
    </xf>
    <xf numFmtId="49" fontId="7" fillId="0" borderId="29" xfId="0" applyNumberFormat="1" applyFont="1" applyBorder="1" applyAlignment="1">
      <alignment horizontal="center"/>
    </xf>
    <xf numFmtId="49" fontId="7" fillId="0" borderId="28" xfId="0" applyNumberFormat="1" applyFont="1" applyBorder="1" applyAlignment="1">
      <alignment horizontal="center"/>
    </xf>
    <xf numFmtId="2" fontId="36" fillId="0" borderId="0" xfId="0" applyNumberFormat="1" applyFont="1" applyAlignment="1">
      <alignment horizontal="center"/>
    </xf>
    <xf numFmtId="0" fontId="37" fillId="0" borderId="18" xfId="0" applyFont="1" applyBorder="1"/>
    <xf numFmtId="0" fontId="32" fillId="3" borderId="18" xfId="0" applyFont="1" applyFill="1" applyBorder="1"/>
    <xf numFmtId="0" fontId="24" fillId="14" borderId="63" xfId="0" applyFont="1" applyFill="1" applyBorder="1" applyAlignment="1">
      <alignment horizontal="center"/>
    </xf>
    <xf numFmtId="14" fontId="34" fillId="0" borderId="0" xfId="0" applyNumberFormat="1" applyFont="1"/>
    <xf numFmtId="0" fontId="0" fillId="0" borderId="49" xfId="0" applyBorder="1"/>
    <xf numFmtId="0" fontId="26" fillId="0" borderId="19" xfId="0" applyFont="1" applyBorder="1"/>
    <xf numFmtId="0" fontId="0" fillId="0" borderId="5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71" xfId="0" applyFill="1" applyBorder="1"/>
    <xf numFmtId="0" fontId="0" fillId="2" borderId="34" xfId="0" applyFill="1" applyBorder="1"/>
    <xf numFmtId="0" fontId="0" fillId="15" borderId="39" xfId="0" applyFill="1" applyBorder="1"/>
    <xf numFmtId="0" fontId="16" fillId="15" borderId="30" xfId="0" applyFont="1" applyFill="1" applyBorder="1"/>
    <xf numFmtId="0" fontId="16" fillId="15" borderId="38" xfId="0" applyFont="1" applyFill="1" applyBorder="1"/>
    <xf numFmtId="2" fontId="16" fillId="15" borderId="38" xfId="0" applyNumberFormat="1" applyFont="1" applyFill="1" applyBorder="1"/>
    <xf numFmtId="0" fontId="0" fillId="0" borderId="84" xfId="0" applyBorder="1"/>
    <xf numFmtId="0" fontId="0" fillId="2" borderId="85" xfId="0" applyFill="1" applyBorder="1"/>
    <xf numFmtId="0" fontId="60" fillId="0" borderId="0" xfId="0" applyFont="1"/>
    <xf numFmtId="0" fontId="18" fillId="15" borderId="33" xfId="0" applyFont="1" applyFill="1" applyBorder="1"/>
    <xf numFmtId="0" fontId="18" fillId="15" borderId="34" xfId="0" applyFont="1" applyFill="1" applyBorder="1"/>
    <xf numFmtId="2" fontId="16" fillId="15" borderId="65" xfId="0" applyNumberFormat="1" applyFont="1" applyFill="1" applyBorder="1"/>
    <xf numFmtId="0" fontId="31" fillId="0" borderId="56" xfId="0" applyFont="1" applyBorder="1" applyAlignment="1">
      <alignment horizontal="center"/>
    </xf>
    <xf numFmtId="0" fontId="46" fillId="0" borderId="37" xfId="0" applyFont="1" applyBorder="1"/>
    <xf numFmtId="0" fontId="33" fillId="0" borderId="10" xfId="0" applyFont="1" applyBorder="1"/>
    <xf numFmtId="0" fontId="10" fillId="0" borderId="10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13" fillId="6" borderId="16" xfId="0" applyFont="1" applyFill="1" applyBorder="1" applyAlignment="1">
      <alignment horizontal="center"/>
    </xf>
    <xf numFmtId="0" fontId="13" fillId="6" borderId="53" xfId="0" applyFont="1" applyFill="1" applyBorder="1" applyAlignment="1">
      <alignment horizontal="center"/>
    </xf>
    <xf numFmtId="0" fontId="13" fillId="16" borderId="53" xfId="0" applyFont="1" applyFill="1" applyBorder="1" applyAlignment="1">
      <alignment horizontal="center"/>
    </xf>
    <xf numFmtId="0" fontId="13" fillId="16" borderId="16" xfId="0" applyFont="1" applyFill="1" applyBorder="1" applyAlignment="1">
      <alignment horizontal="center"/>
    </xf>
    <xf numFmtId="0" fontId="13" fillId="16" borderId="26" xfId="0" applyFont="1" applyFill="1" applyBorder="1" applyAlignment="1">
      <alignment horizontal="center"/>
    </xf>
    <xf numFmtId="0" fontId="13" fillId="6" borderId="26" xfId="0" applyFont="1" applyFill="1" applyBorder="1" applyAlignment="1">
      <alignment horizontal="center"/>
    </xf>
    <xf numFmtId="0" fontId="30" fillId="0" borderId="19" xfId="0" applyFont="1" applyBorder="1"/>
    <xf numFmtId="0" fontId="30" fillId="0" borderId="21" xfId="0" applyFont="1" applyBorder="1"/>
    <xf numFmtId="0" fontId="30" fillId="0" borderId="28" xfId="0" applyFont="1" applyBorder="1"/>
    <xf numFmtId="0" fontId="30" fillId="0" borderId="31" xfId="0" applyFont="1" applyBorder="1"/>
    <xf numFmtId="49" fontId="9" fillId="0" borderId="19" xfId="0" applyNumberFormat="1" applyFont="1" applyBorder="1" applyAlignment="1">
      <alignment horizontal="center"/>
    </xf>
    <xf numFmtId="0" fontId="13" fillId="17" borderId="26" xfId="0" applyFont="1" applyFill="1" applyBorder="1" applyAlignment="1">
      <alignment horizontal="center"/>
    </xf>
    <xf numFmtId="0" fontId="13" fillId="4" borderId="16" xfId="0" applyFont="1" applyFill="1" applyBorder="1" applyAlignment="1">
      <alignment horizontal="center"/>
    </xf>
    <xf numFmtId="49" fontId="47" fillId="15" borderId="17" xfId="0" applyNumberFormat="1" applyFont="1" applyFill="1" applyBorder="1" applyAlignment="1">
      <alignment horizontal="center"/>
    </xf>
    <xf numFmtId="49" fontId="50" fillId="15" borderId="8" xfId="0" applyNumberFormat="1" applyFont="1" applyFill="1" applyBorder="1" applyAlignment="1">
      <alignment horizontal="center"/>
    </xf>
    <xf numFmtId="0" fontId="50" fillId="15" borderId="7" xfId="0" applyFont="1" applyFill="1" applyBorder="1"/>
    <xf numFmtId="0" fontId="50" fillId="15" borderId="8" xfId="0" applyFont="1" applyFill="1" applyBorder="1"/>
    <xf numFmtId="3" fontId="32" fillId="15" borderId="18" xfId="0" applyNumberFormat="1" applyFont="1" applyFill="1" applyBorder="1" applyAlignment="1">
      <alignment horizontal="right"/>
    </xf>
    <xf numFmtId="0" fontId="34" fillId="15" borderId="19" xfId="0" applyFont="1" applyFill="1" applyBorder="1"/>
    <xf numFmtId="0" fontId="34" fillId="15" borderId="21" xfId="0" applyFont="1" applyFill="1" applyBorder="1"/>
    <xf numFmtId="49" fontId="47" fillId="15" borderId="19" xfId="0" applyNumberFormat="1" applyFont="1" applyFill="1" applyBorder="1" applyAlignment="1">
      <alignment horizontal="center"/>
    </xf>
    <xf numFmtId="49" fontId="47" fillId="15" borderId="8" xfId="0" applyNumberFormat="1" applyFont="1" applyFill="1" applyBorder="1" applyAlignment="1">
      <alignment horizontal="center"/>
    </xf>
    <xf numFmtId="49" fontId="13" fillId="15" borderId="8" xfId="0" applyNumberFormat="1" applyFont="1" applyFill="1" applyBorder="1" applyAlignment="1">
      <alignment horizontal="center"/>
    </xf>
    <xf numFmtId="0" fontId="13" fillId="15" borderId="7" xfId="0" applyFont="1" applyFill="1" applyBorder="1"/>
    <xf numFmtId="0" fontId="13" fillId="15" borderId="8" xfId="0" applyFont="1" applyFill="1" applyBorder="1"/>
    <xf numFmtId="0" fontId="36" fillId="15" borderId="19" xfId="0" applyFont="1" applyFill="1" applyBorder="1"/>
    <xf numFmtId="0" fontId="36" fillId="15" borderId="21" xfId="0" applyFont="1" applyFill="1" applyBorder="1"/>
    <xf numFmtId="3" fontId="11" fillId="15" borderId="19" xfId="0" applyNumberFormat="1" applyFont="1" applyFill="1" applyBorder="1" applyAlignment="1">
      <alignment horizontal="right"/>
    </xf>
    <xf numFmtId="0" fontId="31" fillId="0" borderId="2" xfId="0" applyFont="1" applyBorder="1" applyAlignment="1">
      <alignment horizontal="center"/>
    </xf>
    <xf numFmtId="0" fontId="46" fillId="0" borderId="30" xfId="0" applyFont="1" applyBorder="1"/>
    <xf numFmtId="0" fontId="0" fillId="0" borderId="39" xfId="0" applyBorder="1"/>
    <xf numFmtId="0" fontId="30" fillId="0" borderId="44" xfId="0" applyFont="1" applyBorder="1"/>
    <xf numFmtId="0" fontId="31" fillId="0" borderId="36" xfId="0" applyFont="1" applyBorder="1" applyAlignment="1">
      <alignment horizontal="center"/>
    </xf>
    <xf numFmtId="0" fontId="31" fillId="0" borderId="57" xfId="0" applyFont="1" applyBorder="1" applyAlignment="1">
      <alignment horizontal="center"/>
    </xf>
    <xf numFmtId="0" fontId="30" fillId="0" borderId="39" xfId="0" applyFont="1" applyBorder="1"/>
    <xf numFmtId="0" fontId="13" fillId="15" borderId="26" xfId="0" applyFont="1" applyFill="1" applyBorder="1" applyAlignment="1">
      <alignment horizontal="center"/>
    </xf>
    <xf numFmtId="49" fontId="11" fillId="15" borderId="19" xfId="0" applyNumberFormat="1" applyFont="1" applyFill="1" applyBorder="1" applyAlignment="1">
      <alignment horizontal="center"/>
    </xf>
    <xf numFmtId="0" fontId="11" fillId="15" borderId="22" xfId="0" applyFont="1" applyFill="1" applyBorder="1"/>
    <xf numFmtId="3" fontId="11" fillId="15" borderId="20" xfId="0" applyNumberFormat="1" applyFont="1" applyFill="1" applyBorder="1" applyAlignment="1">
      <alignment horizontal="right"/>
    </xf>
    <xf numFmtId="0" fontId="13" fillId="15" borderId="27" xfId="0" applyFont="1" applyFill="1" applyBorder="1" applyAlignment="1">
      <alignment horizontal="center"/>
    </xf>
    <xf numFmtId="49" fontId="14" fillId="15" borderId="32" xfId="0" applyNumberFormat="1" applyFont="1" applyFill="1" applyBorder="1" applyAlignment="1">
      <alignment horizontal="center"/>
    </xf>
    <xf numFmtId="49" fontId="11" fillId="15" borderId="32" xfId="0" applyNumberFormat="1" applyFont="1" applyFill="1" applyBorder="1" applyAlignment="1">
      <alignment horizontal="center"/>
    </xf>
    <xf numFmtId="0" fontId="14" fillId="15" borderId="50" xfId="0" applyFont="1" applyFill="1" applyBorder="1"/>
    <xf numFmtId="3" fontId="14" fillId="15" borderId="51" xfId="0" applyNumberFormat="1" applyFont="1" applyFill="1" applyBorder="1" applyAlignment="1">
      <alignment horizontal="right"/>
    </xf>
    <xf numFmtId="0" fontId="13" fillId="9" borderId="26" xfId="0" applyFont="1" applyFill="1" applyBorder="1" applyAlignment="1">
      <alignment horizontal="center"/>
    </xf>
    <xf numFmtId="49" fontId="13" fillId="15" borderId="19" xfId="0" applyNumberFormat="1" applyFont="1" applyFill="1" applyBorder="1" applyAlignment="1">
      <alignment horizontal="center"/>
    </xf>
    <xf numFmtId="49" fontId="48" fillId="15" borderId="19" xfId="0" applyNumberFormat="1" applyFont="1" applyFill="1" applyBorder="1" applyAlignment="1">
      <alignment horizontal="center"/>
    </xf>
    <xf numFmtId="49" fontId="48" fillId="15" borderId="8" xfId="0" applyNumberFormat="1" applyFont="1" applyFill="1" applyBorder="1" applyAlignment="1">
      <alignment horizontal="center"/>
    </xf>
    <xf numFmtId="0" fontId="48" fillId="15" borderId="7" xfId="0" applyFont="1" applyFill="1" applyBorder="1"/>
    <xf numFmtId="0" fontId="9" fillId="15" borderId="7" xfId="0" applyFont="1" applyFill="1" applyBorder="1"/>
    <xf numFmtId="0" fontId="11" fillId="0" borderId="44" xfId="0" applyFont="1" applyBorder="1"/>
    <xf numFmtId="3" fontId="11" fillId="15" borderId="44" xfId="0" applyNumberFormat="1" applyFont="1" applyFill="1" applyBorder="1" applyAlignment="1">
      <alignment horizontal="right"/>
    </xf>
    <xf numFmtId="0" fontId="31" fillId="15" borderId="44" xfId="0" applyFont="1" applyFill="1" applyBorder="1"/>
    <xf numFmtId="0" fontId="30" fillId="15" borderId="44" xfId="0" applyFont="1" applyFill="1" applyBorder="1"/>
    <xf numFmtId="2" fontId="30" fillId="0" borderId="32" xfId="0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0" fillId="0" borderId="25" xfId="0" applyBorder="1"/>
    <xf numFmtId="0" fontId="36" fillId="3" borderId="21" xfId="0" applyFont="1" applyFill="1" applyBorder="1" applyAlignment="1">
      <alignment horizontal="center"/>
    </xf>
    <xf numFmtId="0" fontId="36" fillId="3" borderId="60" xfId="0" applyFont="1" applyFill="1" applyBorder="1" applyAlignment="1">
      <alignment horizontal="center"/>
    </xf>
    <xf numFmtId="0" fontId="30" fillId="0" borderId="26" xfId="0" applyFont="1" applyBorder="1" applyAlignment="1">
      <alignment horizontal="center"/>
    </xf>
    <xf numFmtId="0" fontId="30" fillId="0" borderId="44" xfId="0" applyFont="1" applyBorder="1" applyAlignment="1">
      <alignment horizontal="center"/>
    </xf>
    <xf numFmtId="0" fontId="30" fillId="3" borderId="26" xfId="0" applyFont="1" applyFill="1" applyBorder="1" applyAlignment="1">
      <alignment horizontal="center"/>
    </xf>
    <xf numFmtId="0" fontId="30" fillId="3" borderId="44" xfId="0" applyFont="1" applyFill="1" applyBorder="1" applyAlignment="1">
      <alignment horizontal="center"/>
    </xf>
    <xf numFmtId="0" fontId="30" fillId="3" borderId="27" xfId="0" applyFont="1" applyFill="1" applyBorder="1" applyAlignment="1">
      <alignment horizontal="center"/>
    </xf>
    <xf numFmtId="0" fontId="30" fillId="3" borderId="52" xfId="0" applyFont="1" applyFill="1" applyBorder="1" applyAlignment="1">
      <alignment horizontal="center"/>
    </xf>
    <xf numFmtId="0" fontId="24" fillId="11" borderId="2" xfId="0" applyFont="1" applyFill="1" applyBorder="1" applyAlignment="1">
      <alignment horizontal="center"/>
    </xf>
    <xf numFmtId="0" fontId="24" fillId="11" borderId="78" xfId="0" applyFont="1" applyFill="1" applyBorder="1" applyAlignment="1">
      <alignment horizontal="center"/>
    </xf>
    <xf numFmtId="0" fontId="16" fillId="0" borderId="69" xfId="0" applyFont="1" applyBorder="1" applyAlignment="1">
      <alignment horizontal="center"/>
    </xf>
    <xf numFmtId="0" fontId="16" fillId="0" borderId="53" xfId="0" applyFont="1" applyBorder="1"/>
    <xf numFmtId="0" fontId="16" fillId="0" borderId="26" xfId="0" applyFont="1" applyBorder="1"/>
    <xf numFmtId="0" fontId="32" fillId="3" borderId="26" xfId="0" applyFont="1" applyFill="1" applyBorder="1"/>
    <xf numFmtId="0" fontId="37" fillId="0" borderId="27" xfId="0" applyFont="1" applyBorder="1"/>
    <xf numFmtId="0" fontId="36" fillId="0" borderId="18" xfId="0" applyFont="1" applyBorder="1" applyAlignment="1">
      <alignment horizontal="center"/>
    </xf>
    <xf numFmtId="0" fontId="16" fillId="5" borderId="56" xfId="0" applyFont="1" applyFill="1" applyBorder="1"/>
    <xf numFmtId="0" fontId="16" fillId="0" borderId="56" xfId="0" applyFont="1" applyBorder="1"/>
    <xf numFmtId="0" fontId="32" fillId="0" borderId="27" xfId="0" applyFont="1" applyBorder="1"/>
    <xf numFmtId="0" fontId="0" fillId="3" borderId="21" xfId="0" applyFill="1" applyBorder="1"/>
    <xf numFmtId="0" fontId="26" fillId="0" borderId="21" xfId="0" applyFont="1" applyBorder="1" applyAlignment="1">
      <alignment horizontal="center"/>
    </xf>
    <xf numFmtId="0" fontId="26" fillId="0" borderId="47" xfId="0" applyFont="1" applyBorder="1" applyAlignment="1">
      <alignment horizontal="center"/>
    </xf>
    <xf numFmtId="0" fontId="26" fillId="3" borderId="60" xfId="0" applyFont="1" applyFill="1" applyBorder="1" applyAlignment="1">
      <alignment horizontal="center"/>
    </xf>
    <xf numFmtId="0" fontId="36" fillId="3" borderId="26" xfId="0" applyFont="1" applyFill="1" applyBorder="1"/>
    <xf numFmtId="0" fontId="45" fillId="0" borderId="26" xfId="0" applyFont="1" applyBorder="1"/>
    <xf numFmtId="0" fontId="34" fillId="3" borderId="64" xfId="0" applyFont="1" applyFill="1" applyBorder="1"/>
    <xf numFmtId="0" fontId="26" fillId="0" borderId="69" xfId="0" applyFont="1" applyBorder="1" applyAlignment="1">
      <alignment horizontal="center"/>
    </xf>
    <xf numFmtId="0" fontId="37" fillId="0" borderId="47" xfId="0" applyFont="1" applyBorder="1" applyAlignment="1">
      <alignment horizontal="center"/>
    </xf>
    <xf numFmtId="0" fontId="0" fillId="3" borderId="60" xfId="0" applyFill="1" applyBorder="1"/>
    <xf numFmtId="0" fontId="16" fillId="0" borderId="46" xfId="0" applyFont="1" applyBorder="1"/>
    <xf numFmtId="0" fontId="0" fillId="0" borderId="47" xfId="0" applyBorder="1"/>
    <xf numFmtId="0" fontId="14" fillId="5" borderId="56" xfId="0" applyFont="1" applyFill="1" applyBorder="1"/>
    <xf numFmtId="0" fontId="14" fillId="5" borderId="0" xfId="0" applyFont="1" applyFill="1"/>
    <xf numFmtId="0" fontId="0" fillId="5" borderId="64" xfId="0" applyFill="1" applyBorder="1"/>
    <xf numFmtId="0" fontId="0" fillId="5" borderId="68" xfId="0" applyFill="1" applyBorder="1"/>
    <xf numFmtId="0" fontId="0" fillId="5" borderId="31" xfId="0" applyFill="1" applyBorder="1"/>
    <xf numFmtId="0" fontId="24" fillId="11" borderId="64" xfId="0" applyFont="1" applyFill="1" applyBorder="1" applyAlignment="1">
      <alignment horizontal="center"/>
    </xf>
    <xf numFmtId="0" fontId="24" fillId="11" borderId="31" xfId="0" applyFont="1" applyFill="1" applyBorder="1" applyAlignment="1">
      <alignment horizontal="center"/>
    </xf>
    <xf numFmtId="0" fontId="24" fillId="11" borderId="32" xfId="0" applyFont="1" applyFill="1" applyBorder="1" applyAlignment="1">
      <alignment horizontal="center"/>
    </xf>
    <xf numFmtId="0" fontId="10" fillId="11" borderId="32" xfId="0" applyFont="1" applyFill="1" applyBorder="1" applyAlignment="1">
      <alignment horizontal="center"/>
    </xf>
    <xf numFmtId="0" fontId="10" fillId="11" borderId="60" xfId="0" applyFont="1" applyFill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0" fillId="0" borderId="57" xfId="0" applyBorder="1"/>
    <xf numFmtId="0" fontId="32" fillId="3" borderId="82" xfId="0" applyFont="1" applyFill="1" applyBorder="1"/>
    <xf numFmtId="0" fontId="16" fillId="0" borderId="45" xfId="0" applyFont="1" applyBorder="1"/>
    <xf numFmtId="0" fontId="36" fillId="0" borderId="16" xfId="0" applyFont="1" applyBorder="1"/>
    <xf numFmtId="0" fontId="34" fillId="3" borderId="16" xfId="0" applyFont="1" applyFill="1" applyBorder="1"/>
    <xf numFmtId="0" fontId="1" fillId="0" borderId="36" xfId="0" applyFont="1" applyBorder="1"/>
    <xf numFmtId="0" fontId="1" fillId="0" borderId="2" xfId="0" applyFont="1" applyBorder="1"/>
    <xf numFmtId="0" fontId="1" fillId="0" borderId="1" xfId="0" applyFont="1" applyBorder="1"/>
    <xf numFmtId="0" fontId="16" fillId="0" borderId="76" xfId="0" applyFont="1" applyBorder="1" applyAlignment="1">
      <alignment horizontal="center"/>
    </xf>
    <xf numFmtId="0" fontId="34" fillId="3" borderId="49" xfId="0" applyFont="1" applyFill="1" applyBorder="1"/>
    <xf numFmtId="0" fontId="1" fillId="0" borderId="57" xfId="0" applyFont="1" applyBorder="1"/>
    <xf numFmtId="0" fontId="45" fillId="0" borderId="45" xfId="0" applyFont="1" applyBorder="1"/>
    <xf numFmtId="14" fontId="34" fillId="3" borderId="64" xfId="0" applyNumberFormat="1" applyFont="1" applyFill="1" applyBorder="1"/>
    <xf numFmtId="0" fontId="34" fillId="0" borderId="21" xfId="0" applyFont="1" applyBorder="1" applyAlignment="1">
      <alignment horizontal="center"/>
    </xf>
    <xf numFmtId="0" fontId="45" fillId="0" borderId="21" xfId="0" applyFont="1" applyBorder="1" applyAlignment="1">
      <alignment horizontal="center"/>
    </xf>
    <xf numFmtId="0" fontId="45" fillId="0" borderId="47" xfId="0" applyFont="1" applyBorder="1" applyAlignment="1">
      <alignment horizontal="center"/>
    </xf>
    <xf numFmtId="14" fontId="36" fillId="0" borderId="16" xfId="0" applyNumberFormat="1" applyFont="1" applyBorder="1" applyAlignment="1">
      <alignment horizontal="left"/>
    </xf>
    <xf numFmtId="14" fontId="34" fillId="3" borderId="16" xfId="0" applyNumberFormat="1" applyFont="1" applyFill="1" applyBorder="1" applyAlignment="1">
      <alignment horizontal="left"/>
    </xf>
    <xf numFmtId="0" fontId="45" fillId="0" borderId="16" xfId="0" applyFont="1" applyBorder="1"/>
    <xf numFmtId="0" fontId="34" fillId="3" borderId="26" xfId="0" applyFont="1" applyFill="1" applyBorder="1"/>
    <xf numFmtId="0" fontId="59" fillId="0" borderId="46" xfId="0" applyFont="1" applyBorder="1"/>
    <xf numFmtId="14" fontId="34" fillId="3" borderId="27" xfId="0" applyNumberFormat="1" applyFont="1" applyFill="1" applyBorder="1"/>
    <xf numFmtId="0" fontId="23" fillId="0" borderId="2" xfId="0" applyFont="1" applyBorder="1"/>
    <xf numFmtId="0" fontId="23" fillId="0" borderId="1" xfId="0" applyFont="1" applyBorder="1"/>
    <xf numFmtId="0" fontId="22" fillId="0" borderId="1" xfId="0" applyFont="1" applyBorder="1" applyAlignment="1">
      <alignment horizontal="center"/>
    </xf>
    <xf numFmtId="0" fontId="22" fillId="0" borderId="36" xfId="0" applyFont="1" applyBorder="1" applyAlignment="1">
      <alignment horizontal="center"/>
    </xf>
    <xf numFmtId="0" fontId="22" fillId="0" borderId="1" xfId="0" applyFont="1" applyBorder="1"/>
    <xf numFmtId="0" fontId="32" fillId="3" borderId="46" xfId="0" applyFont="1" applyFill="1" applyBorder="1"/>
    <xf numFmtId="0" fontId="0" fillId="3" borderId="47" xfId="0" applyFill="1" applyBorder="1"/>
    <xf numFmtId="0" fontId="16" fillId="0" borderId="47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3" borderId="60" xfId="0" applyFill="1" applyBorder="1" applyAlignment="1">
      <alignment horizontal="center"/>
    </xf>
    <xf numFmtId="0" fontId="34" fillId="3" borderId="46" xfId="0" applyFont="1" applyFill="1" applyBorder="1"/>
    <xf numFmtId="0" fontId="32" fillId="3" borderId="27" xfId="0" applyFont="1" applyFill="1" applyBorder="1"/>
    <xf numFmtId="3" fontId="34" fillId="3" borderId="27" xfId="0" applyNumberFormat="1" applyFont="1" applyFill="1" applyBorder="1"/>
    <xf numFmtId="0" fontId="32" fillId="0" borderId="46" xfId="0" applyFont="1" applyBorder="1"/>
    <xf numFmtId="0" fontId="30" fillId="0" borderId="43" xfId="0" applyFont="1" applyBorder="1" applyAlignment="1">
      <alignment horizontal="center"/>
    </xf>
    <xf numFmtId="0" fontId="10" fillId="11" borderId="52" xfId="0" applyFont="1" applyFill="1" applyBorder="1" applyAlignment="1">
      <alignment horizontal="center"/>
    </xf>
    <xf numFmtId="0" fontId="24" fillId="11" borderId="28" xfId="0" applyFont="1" applyFill="1" applyBorder="1" applyAlignment="1">
      <alignment horizontal="center"/>
    </xf>
    <xf numFmtId="0" fontId="10" fillId="11" borderId="28" xfId="0" applyFont="1" applyFill="1" applyBorder="1" applyAlignment="1">
      <alignment horizontal="center"/>
    </xf>
    <xf numFmtId="0" fontId="10" fillId="11" borderId="31" xfId="0" applyFont="1" applyFill="1" applyBorder="1" applyAlignment="1">
      <alignment horizontal="center"/>
    </xf>
    <xf numFmtId="0" fontId="24" fillId="11" borderId="61" xfId="0" applyFont="1" applyFill="1" applyBorder="1" applyAlignment="1">
      <alignment horizontal="center"/>
    </xf>
    <xf numFmtId="0" fontId="24" fillId="11" borderId="71" xfId="0" applyFont="1" applyFill="1" applyBorder="1" applyAlignment="1">
      <alignment horizontal="center"/>
    </xf>
    <xf numFmtId="0" fontId="24" fillId="11" borderId="84" xfId="0" applyFont="1" applyFill="1" applyBorder="1" applyAlignment="1">
      <alignment horizontal="center"/>
    </xf>
    <xf numFmtId="0" fontId="10" fillId="11" borderId="84" xfId="0" applyFont="1" applyFill="1" applyBorder="1" applyAlignment="1">
      <alignment horizontal="center"/>
    </xf>
    <xf numFmtId="0" fontId="10" fillId="11" borderId="71" xfId="0" applyFont="1" applyFill="1" applyBorder="1" applyAlignment="1">
      <alignment horizontal="center"/>
    </xf>
    <xf numFmtId="0" fontId="10" fillId="11" borderId="86" xfId="0" applyFont="1" applyFill="1" applyBorder="1" applyAlignment="1">
      <alignment horizontal="center"/>
    </xf>
    <xf numFmtId="0" fontId="25" fillId="11" borderId="63" xfId="0" applyFont="1" applyFill="1" applyBorder="1" applyAlignment="1">
      <alignment horizontal="center"/>
    </xf>
    <xf numFmtId="0" fontId="25" fillId="11" borderId="41" xfId="0" applyFont="1" applyFill="1" applyBorder="1" applyAlignment="1">
      <alignment horizontal="center"/>
    </xf>
    <xf numFmtId="0" fontId="25" fillId="11" borderId="54" xfId="0" applyFont="1" applyFill="1" applyBorder="1" applyAlignment="1">
      <alignment horizontal="center"/>
    </xf>
    <xf numFmtId="0" fontId="11" fillId="11" borderId="54" xfId="0" applyFont="1" applyFill="1" applyBorder="1" applyAlignment="1">
      <alignment horizontal="center"/>
    </xf>
    <xf numFmtId="0" fontId="11" fillId="11" borderId="69" xfId="0" applyFont="1" applyFill="1" applyBorder="1" applyAlignment="1">
      <alignment horizontal="center"/>
    </xf>
    <xf numFmtId="0" fontId="25" fillId="11" borderId="64" xfId="0" applyFont="1" applyFill="1" applyBorder="1" applyAlignment="1">
      <alignment horizontal="center"/>
    </xf>
    <xf numFmtId="0" fontId="25" fillId="11" borderId="31" xfId="0" applyFont="1" applyFill="1" applyBorder="1" applyAlignment="1">
      <alignment horizontal="center"/>
    </xf>
    <xf numFmtId="0" fontId="25" fillId="11" borderId="32" xfId="0" applyFont="1" applyFill="1" applyBorder="1" applyAlignment="1">
      <alignment horizontal="center"/>
    </xf>
    <xf numFmtId="0" fontId="11" fillId="11" borderId="32" xfId="0" applyFont="1" applyFill="1" applyBorder="1" applyAlignment="1">
      <alignment horizontal="center"/>
    </xf>
    <xf numFmtId="0" fontId="11" fillId="11" borderId="60" xfId="0" applyFont="1" applyFill="1" applyBorder="1" applyAlignment="1">
      <alignment horizontal="center"/>
    </xf>
    <xf numFmtId="0" fontId="10" fillId="11" borderId="68" xfId="0" applyFont="1" applyFill="1" applyBorder="1" applyAlignment="1">
      <alignment horizontal="center"/>
    </xf>
    <xf numFmtId="0" fontId="11" fillId="11" borderId="55" xfId="0" applyFont="1" applyFill="1" applyBorder="1" applyAlignment="1">
      <alignment horizontal="center"/>
    </xf>
    <xf numFmtId="0" fontId="11" fillId="11" borderId="52" xfId="0" applyFont="1" applyFill="1" applyBorder="1" applyAlignment="1">
      <alignment horizontal="center"/>
    </xf>
    <xf numFmtId="1" fontId="11" fillId="0" borderId="26" xfId="0" applyNumberFormat="1" applyFont="1" applyBorder="1" applyAlignment="1">
      <alignment horizontal="center"/>
    </xf>
    <xf numFmtId="2" fontId="11" fillId="0" borderId="26" xfId="0" applyNumberFormat="1" applyFont="1" applyBorder="1" applyAlignment="1">
      <alignment horizontal="center"/>
    </xf>
    <xf numFmtId="2" fontId="11" fillId="3" borderId="26" xfId="0" applyNumberFormat="1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/>
    </xf>
    <xf numFmtId="0" fontId="30" fillId="3" borderId="27" xfId="0" applyFont="1" applyFill="1" applyBorder="1"/>
    <xf numFmtId="0" fontId="30" fillId="3" borderId="52" xfId="0" applyFont="1" applyFill="1" applyBorder="1"/>
    <xf numFmtId="0" fontId="34" fillId="18" borderId="46" xfId="0" applyFont="1" applyFill="1" applyBorder="1"/>
    <xf numFmtId="0" fontId="36" fillId="18" borderId="48" xfId="0" applyFont="1" applyFill="1" applyBorder="1"/>
    <xf numFmtId="2" fontId="11" fillId="3" borderId="27" xfId="0" applyNumberFormat="1" applyFont="1" applyFill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61" fillId="0" borderId="0" xfId="0" applyFont="1"/>
    <xf numFmtId="0" fontId="35" fillId="0" borderId="0" xfId="0" applyFont="1"/>
    <xf numFmtId="0" fontId="0" fillId="0" borderId="28" xfId="0" applyBorder="1" applyAlignment="1">
      <alignment horizontal="center"/>
    </xf>
    <xf numFmtId="0" fontId="16" fillId="0" borderId="87" xfId="0" applyFont="1" applyBorder="1"/>
    <xf numFmtId="0" fontId="0" fillId="5" borderId="61" xfId="0" applyFill="1" applyBorder="1"/>
    <xf numFmtId="0" fontId="0" fillId="5" borderId="86" xfId="0" applyFill="1" applyBorder="1"/>
    <xf numFmtId="16" fontId="14" fillId="0" borderId="45" xfId="0" applyNumberFormat="1" applyFont="1" applyBorder="1" applyAlignment="1">
      <alignment horizontal="center"/>
    </xf>
    <xf numFmtId="0" fontId="38" fillId="2" borderId="65" xfId="0" applyFont="1" applyFill="1" applyBorder="1"/>
    <xf numFmtId="0" fontId="24" fillId="14" borderId="4" xfId="0" applyFont="1" applyFill="1" applyBorder="1" applyAlignment="1">
      <alignment horizontal="center"/>
    </xf>
    <xf numFmtId="0" fontId="24" fillId="14" borderId="79" xfId="0" applyFont="1" applyFill="1" applyBorder="1" applyAlignment="1">
      <alignment horizontal="center"/>
    </xf>
    <xf numFmtId="0" fontId="24" fillId="14" borderId="56" xfId="0" applyFont="1" applyFill="1" applyBorder="1" applyAlignment="1">
      <alignment horizontal="center"/>
    </xf>
    <xf numFmtId="0" fontId="24" fillId="14" borderId="83" xfId="0" applyFont="1" applyFill="1" applyBorder="1" applyAlignment="1">
      <alignment horizontal="center"/>
    </xf>
    <xf numFmtId="0" fontId="0" fillId="0" borderId="6" xfId="0" applyBorder="1"/>
    <xf numFmtId="0" fontId="0" fillId="0" borderId="82" xfId="0" applyBorder="1"/>
    <xf numFmtId="1" fontId="0" fillId="0" borderId="52" xfId="0" applyNumberFormat="1" applyBorder="1" applyAlignment="1">
      <alignment horizontal="center"/>
    </xf>
    <xf numFmtId="0" fontId="0" fillId="15" borderId="87" xfId="0" applyFill="1" applyBorder="1"/>
    <xf numFmtId="0" fontId="0" fillId="15" borderId="59" xfId="0" applyFill="1" applyBorder="1" applyAlignment="1">
      <alignment horizontal="center"/>
    </xf>
    <xf numFmtId="0" fontId="0" fillId="15" borderId="57" xfId="0" applyFill="1" applyBorder="1" applyAlignment="1">
      <alignment horizontal="center"/>
    </xf>
    <xf numFmtId="0" fontId="0" fillId="0" borderId="64" xfId="0" applyBorder="1"/>
    <xf numFmtId="0" fontId="1" fillId="0" borderId="28" xfId="0" applyFont="1" applyBorder="1" applyAlignment="1">
      <alignment horizontal="center"/>
    </xf>
    <xf numFmtId="0" fontId="14" fillId="6" borderId="60" xfId="0" applyFont="1" applyFill="1" applyBorder="1"/>
    <xf numFmtId="0" fontId="10" fillId="6" borderId="51" xfId="0" applyFont="1" applyFill="1" applyBorder="1"/>
    <xf numFmtId="2" fontId="0" fillId="0" borderId="0" xfId="0" applyNumberFormat="1"/>
    <xf numFmtId="0" fontId="62" fillId="0" borderId="0" xfId="0" applyFont="1"/>
    <xf numFmtId="0" fontId="63" fillId="0" borderId="0" xfId="0" applyFont="1"/>
    <xf numFmtId="2" fontId="16" fillId="7" borderId="54" xfId="0" applyNumberFormat="1" applyFont="1" applyFill="1" applyBorder="1"/>
    <xf numFmtId="4" fontId="30" fillId="0" borderId="19" xfId="0" applyNumberFormat="1" applyFont="1" applyBorder="1"/>
    <xf numFmtId="4" fontId="30" fillId="0" borderId="21" xfId="0" applyNumberFormat="1" applyFont="1" applyBorder="1"/>
    <xf numFmtId="4" fontId="30" fillId="0" borderId="44" xfId="0" applyNumberFormat="1" applyFont="1" applyBorder="1"/>
    <xf numFmtId="2" fontId="62" fillId="0" borderId="0" xfId="0" applyNumberFormat="1" applyFont="1" applyAlignment="1">
      <alignment horizontal="center"/>
    </xf>
    <xf numFmtId="0" fontId="62" fillId="0" borderId="0" xfId="0" applyFont="1" applyAlignment="1">
      <alignment horizontal="center"/>
    </xf>
    <xf numFmtId="0" fontId="64" fillId="0" borderId="0" xfId="0" applyFont="1"/>
    <xf numFmtId="0" fontId="29" fillId="0" borderId="18" xfId="0" applyFont="1" applyBorder="1"/>
    <xf numFmtId="1" fontId="14" fillId="5" borderId="64" xfId="0" applyNumberFormat="1" applyFont="1" applyFill="1" applyBorder="1" applyAlignment="1">
      <alignment horizontal="center"/>
    </xf>
    <xf numFmtId="4" fontId="32" fillId="15" borderId="54" xfId="0" applyNumberFormat="1" applyFont="1" applyFill="1" applyBorder="1"/>
    <xf numFmtId="4" fontId="36" fillId="0" borderId="19" xfId="0" applyNumberFormat="1" applyFont="1" applyBorder="1"/>
    <xf numFmtId="4" fontId="36" fillId="0" borderId="21" xfId="0" applyNumberFormat="1" applyFont="1" applyBorder="1"/>
    <xf numFmtId="4" fontId="37" fillId="0" borderId="19" xfId="0" applyNumberFormat="1" applyFont="1" applyBorder="1"/>
    <xf numFmtId="4" fontId="37" fillId="15" borderId="19" xfId="0" applyNumberFormat="1" applyFont="1" applyFill="1" applyBorder="1"/>
    <xf numFmtId="4" fontId="32" fillId="15" borderId="32" xfId="0" applyNumberFormat="1" applyFont="1" applyFill="1" applyBorder="1"/>
    <xf numFmtId="4" fontId="16" fillId="15" borderId="32" xfId="0" applyNumberFormat="1" applyFont="1" applyFill="1" applyBorder="1"/>
    <xf numFmtId="4" fontId="36" fillId="15" borderId="32" xfId="0" applyNumberFormat="1" applyFont="1" applyFill="1" applyBorder="1"/>
    <xf numFmtId="4" fontId="36" fillId="15" borderId="60" xfId="0" applyNumberFormat="1" applyFont="1" applyFill="1" applyBorder="1"/>
    <xf numFmtId="4" fontId="30" fillId="0" borderId="52" xfId="0" applyNumberFormat="1" applyFont="1" applyBorder="1"/>
    <xf numFmtId="4" fontId="32" fillId="0" borderId="32" xfId="0" applyNumberFormat="1" applyFont="1" applyBorder="1"/>
    <xf numFmtId="3" fontId="32" fillId="15" borderId="54" xfId="0" applyNumberFormat="1" applyFont="1" applyFill="1" applyBorder="1"/>
    <xf numFmtId="3" fontId="36" fillId="0" borderId="32" xfId="0" applyNumberFormat="1" applyFont="1" applyBorder="1"/>
    <xf numFmtId="3" fontId="36" fillId="0" borderId="60" xfId="0" applyNumberFormat="1" applyFont="1" applyBorder="1"/>
    <xf numFmtId="3" fontId="36" fillId="0" borderId="44" xfId="0" applyNumberFormat="1" applyFont="1" applyBorder="1"/>
    <xf numFmtId="3" fontId="36" fillId="0" borderId="19" xfId="0" applyNumberFormat="1" applyFont="1" applyBorder="1"/>
    <xf numFmtId="3" fontId="36" fillId="0" borderId="21" xfId="0" applyNumberFormat="1" applyFont="1" applyBorder="1"/>
    <xf numFmtId="3" fontId="30" fillId="0" borderId="44" xfId="0" applyNumberFormat="1" applyFont="1" applyBorder="1"/>
    <xf numFmtId="3" fontId="36" fillId="15" borderId="19" xfId="0" applyNumberFormat="1" applyFont="1" applyFill="1" applyBorder="1"/>
    <xf numFmtId="3" fontId="36" fillId="15" borderId="21" xfId="0" applyNumberFormat="1" applyFont="1" applyFill="1" applyBorder="1"/>
    <xf numFmtId="4" fontId="14" fillId="5" borderId="64" xfId="0" applyNumberFormat="1" applyFont="1" applyFill="1" applyBorder="1" applyAlignment="1">
      <alignment horizontal="center"/>
    </xf>
    <xf numFmtId="4" fontId="11" fillId="0" borderId="16" xfId="0" applyNumberFormat="1" applyFont="1" applyBorder="1" applyAlignment="1">
      <alignment horizontal="center"/>
    </xf>
    <xf numFmtId="4" fontId="11" fillId="0" borderId="43" xfId="0" applyNumberFormat="1" applyFont="1" applyBorder="1" applyAlignment="1">
      <alignment horizontal="center"/>
    </xf>
    <xf numFmtId="4" fontId="10" fillId="0" borderId="16" xfId="0" applyNumberFormat="1" applyFont="1" applyBorder="1" applyAlignment="1">
      <alignment horizontal="center"/>
    </xf>
    <xf numFmtId="4" fontId="10" fillId="0" borderId="43" xfId="0" applyNumberFormat="1" applyFont="1" applyBorder="1" applyAlignment="1">
      <alignment horizontal="center"/>
    </xf>
    <xf numFmtId="4" fontId="11" fillId="0" borderId="26" xfId="0" applyNumberFormat="1" applyFont="1" applyBorder="1" applyAlignment="1">
      <alignment horizontal="center"/>
    </xf>
    <xf numFmtId="4" fontId="11" fillId="0" borderId="44" xfId="0" applyNumberFormat="1" applyFont="1" applyBorder="1" applyAlignment="1">
      <alignment horizontal="center"/>
    </xf>
    <xf numFmtId="4" fontId="10" fillId="0" borderId="44" xfId="0" applyNumberFormat="1" applyFont="1" applyBorder="1" applyAlignment="1">
      <alignment horizontal="center"/>
    </xf>
    <xf numFmtId="4" fontId="30" fillId="0" borderId="26" xfId="0" applyNumberFormat="1" applyFont="1" applyBorder="1" applyAlignment="1">
      <alignment horizontal="center"/>
    </xf>
    <xf numFmtId="4" fontId="30" fillId="0" borderId="44" xfId="0" applyNumberFormat="1" applyFont="1" applyBorder="1" applyAlignment="1">
      <alignment horizontal="center"/>
    </xf>
    <xf numFmtId="4" fontId="11" fillId="3" borderId="26" xfId="0" applyNumberFormat="1" applyFont="1" applyFill="1" applyBorder="1" applyAlignment="1">
      <alignment horizontal="center"/>
    </xf>
    <xf numFmtId="4" fontId="11" fillId="3" borderId="44" xfId="0" applyNumberFormat="1" applyFont="1" applyFill="1" applyBorder="1" applyAlignment="1">
      <alignment horizontal="center"/>
    </xf>
    <xf numFmtId="4" fontId="10" fillId="3" borderId="26" xfId="0" applyNumberFormat="1" applyFont="1" applyFill="1" applyBorder="1" applyAlignment="1">
      <alignment horizontal="center"/>
    </xf>
    <xf numFmtId="4" fontId="10" fillId="3" borderId="44" xfId="0" applyNumberFormat="1" applyFont="1" applyFill="1" applyBorder="1" applyAlignment="1">
      <alignment horizontal="center"/>
    </xf>
    <xf numFmtId="4" fontId="30" fillId="3" borderId="26" xfId="0" applyNumberFormat="1" applyFont="1" applyFill="1" applyBorder="1" applyAlignment="1">
      <alignment horizontal="center"/>
    </xf>
    <xf numFmtId="4" fontId="30" fillId="3" borderId="44" xfId="0" applyNumberFormat="1" applyFont="1" applyFill="1" applyBorder="1" applyAlignment="1">
      <alignment horizontal="center"/>
    </xf>
    <xf numFmtId="4" fontId="10" fillId="0" borderId="26" xfId="0" applyNumberFormat="1" applyFont="1" applyBorder="1" applyAlignment="1">
      <alignment horizontal="center"/>
    </xf>
    <xf numFmtId="4" fontId="11" fillId="3" borderId="27" xfId="0" applyNumberFormat="1" applyFont="1" applyFill="1" applyBorder="1" applyAlignment="1">
      <alignment horizontal="center"/>
    </xf>
    <xf numFmtId="4" fontId="11" fillId="3" borderId="52" xfId="0" applyNumberFormat="1" applyFont="1" applyFill="1" applyBorder="1" applyAlignment="1">
      <alignment horizontal="center"/>
    </xf>
    <xf numFmtId="4" fontId="10" fillId="3" borderId="27" xfId="0" applyNumberFormat="1" applyFont="1" applyFill="1" applyBorder="1" applyAlignment="1">
      <alignment horizontal="center"/>
    </xf>
    <xf numFmtId="4" fontId="10" fillId="3" borderId="52" xfId="0" applyNumberFormat="1" applyFont="1" applyFill="1" applyBorder="1" applyAlignment="1">
      <alignment horizontal="center"/>
    </xf>
    <xf numFmtId="4" fontId="30" fillId="3" borderId="27" xfId="0" applyNumberFormat="1" applyFont="1" applyFill="1" applyBorder="1" applyAlignment="1">
      <alignment horizontal="center"/>
    </xf>
    <xf numFmtId="4" fontId="30" fillId="3" borderId="52" xfId="0" applyNumberFormat="1" applyFont="1" applyFill="1" applyBorder="1" applyAlignment="1">
      <alignment horizontal="center"/>
    </xf>
    <xf numFmtId="3" fontId="27" fillId="5" borderId="11" xfId="0" applyNumberFormat="1" applyFont="1" applyFill="1" applyBorder="1" applyAlignment="1">
      <alignment horizontal="center"/>
    </xf>
    <xf numFmtId="3" fontId="27" fillId="5" borderId="9" xfId="0" applyNumberFormat="1" applyFont="1" applyFill="1" applyBorder="1" applyAlignment="1">
      <alignment horizontal="center"/>
    </xf>
    <xf numFmtId="3" fontId="27" fillId="5" borderId="61" xfId="0" applyNumberFormat="1" applyFont="1" applyFill="1" applyBorder="1" applyAlignment="1">
      <alignment horizontal="center"/>
    </xf>
    <xf numFmtId="3" fontId="27" fillId="5" borderId="86" xfId="0" applyNumberFormat="1" applyFont="1" applyFill="1" applyBorder="1" applyAlignment="1">
      <alignment horizontal="center"/>
    </xf>
    <xf numFmtId="3" fontId="30" fillId="0" borderId="53" xfId="0" applyNumberFormat="1" applyFont="1" applyBorder="1"/>
    <xf numFmtId="3" fontId="30" fillId="0" borderId="55" xfId="0" applyNumberFormat="1" applyFont="1" applyBorder="1"/>
    <xf numFmtId="3" fontId="30" fillId="0" borderId="69" xfId="0" applyNumberFormat="1" applyFont="1" applyBorder="1"/>
    <xf numFmtId="3" fontId="30" fillId="0" borderId="26" xfId="0" applyNumberFormat="1" applyFont="1" applyBorder="1" applyAlignment="1">
      <alignment horizontal="center"/>
    </xf>
    <xf numFmtId="3" fontId="30" fillId="0" borderId="44" xfId="0" applyNumberFormat="1" applyFont="1" applyBorder="1" applyAlignment="1">
      <alignment horizontal="center"/>
    </xf>
    <xf numFmtId="3" fontId="30" fillId="0" borderId="21" xfId="0" applyNumberFormat="1" applyFont="1" applyBorder="1" applyAlignment="1">
      <alignment horizontal="center"/>
    </xf>
    <xf numFmtId="3" fontId="30" fillId="3" borderId="26" xfId="0" applyNumberFormat="1" applyFont="1" applyFill="1" applyBorder="1" applyAlignment="1">
      <alignment horizontal="center"/>
    </xf>
    <xf numFmtId="3" fontId="30" fillId="3" borderId="44" xfId="0" applyNumberFormat="1" applyFont="1" applyFill="1" applyBorder="1" applyAlignment="1">
      <alignment horizontal="center"/>
    </xf>
    <xf numFmtId="3" fontId="30" fillId="3" borderId="21" xfId="0" applyNumberFormat="1" applyFont="1" applyFill="1" applyBorder="1" applyAlignment="1">
      <alignment horizontal="center"/>
    </xf>
    <xf numFmtId="3" fontId="30" fillId="3" borderId="27" xfId="0" applyNumberFormat="1" applyFont="1" applyFill="1" applyBorder="1" applyAlignment="1">
      <alignment horizontal="center"/>
    </xf>
    <xf numFmtId="3" fontId="30" fillId="3" borderId="52" xfId="0" applyNumberFormat="1" applyFont="1" applyFill="1" applyBorder="1" applyAlignment="1">
      <alignment horizontal="center"/>
    </xf>
    <xf numFmtId="3" fontId="30" fillId="3" borderId="60" xfId="0" applyNumberFormat="1" applyFont="1" applyFill="1" applyBorder="1" applyAlignment="1">
      <alignment horizontal="center"/>
    </xf>
    <xf numFmtId="3" fontId="14" fillId="5" borderId="64" xfId="0" applyNumberFormat="1" applyFont="1" applyFill="1" applyBorder="1" applyAlignment="1">
      <alignment horizontal="center"/>
    </xf>
    <xf numFmtId="4" fontId="11" fillId="0" borderId="70" xfId="0" applyNumberFormat="1" applyFont="1" applyBorder="1" applyAlignment="1">
      <alignment horizontal="center"/>
    </xf>
    <xf numFmtId="4" fontId="11" fillId="0" borderId="55" xfId="0" applyNumberFormat="1" applyFont="1" applyBorder="1" applyAlignment="1">
      <alignment horizontal="center"/>
    </xf>
    <xf numFmtId="4" fontId="10" fillId="0" borderId="53" xfId="0" applyNumberFormat="1" applyFont="1" applyBorder="1" applyAlignment="1">
      <alignment horizontal="center"/>
    </xf>
    <xf numFmtId="4" fontId="10" fillId="0" borderId="55" xfId="0" applyNumberFormat="1" applyFont="1" applyBorder="1" applyAlignment="1">
      <alignment horizontal="center"/>
    </xf>
    <xf numFmtId="4" fontId="11" fillId="0" borderId="58" xfId="0" applyNumberFormat="1" applyFont="1" applyBorder="1" applyAlignment="1">
      <alignment horizontal="center"/>
    </xf>
    <xf numFmtId="4" fontId="11" fillId="0" borderId="48" xfId="0" applyNumberFormat="1" applyFont="1" applyBorder="1" applyAlignment="1">
      <alignment horizontal="center"/>
    </xf>
    <xf numFmtId="4" fontId="10" fillId="0" borderId="46" xfId="0" applyNumberFormat="1" applyFont="1" applyBorder="1" applyAlignment="1">
      <alignment horizontal="center"/>
    </xf>
    <xf numFmtId="4" fontId="10" fillId="0" borderId="48" xfId="0" applyNumberFormat="1" applyFont="1" applyBorder="1" applyAlignment="1">
      <alignment horizontal="center"/>
    </xf>
    <xf numFmtId="4" fontId="11" fillId="3" borderId="58" xfId="0" applyNumberFormat="1" applyFont="1" applyFill="1" applyBorder="1" applyAlignment="1">
      <alignment horizontal="center"/>
    </xf>
    <xf numFmtId="4" fontId="11" fillId="3" borderId="48" xfId="0" applyNumberFormat="1" applyFont="1" applyFill="1" applyBorder="1" applyAlignment="1">
      <alignment horizontal="center"/>
    </xf>
    <xf numFmtId="4" fontId="10" fillId="3" borderId="46" xfId="0" applyNumberFormat="1" applyFont="1" applyFill="1" applyBorder="1" applyAlignment="1">
      <alignment horizontal="center"/>
    </xf>
    <xf numFmtId="4" fontId="10" fillId="3" borderId="48" xfId="0" applyNumberFormat="1" applyFont="1" applyFill="1" applyBorder="1" applyAlignment="1">
      <alignment horizontal="center"/>
    </xf>
    <xf numFmtId="4" fontId="11" fillId="0" borderId="20" xfId="0" applyNumberFormat="1" applyFont="1" applyBorder="1" applyAlignment="1">
      <alignment horizontal="center"/>
    </xf>
    <xf numFmtId="4" fontId="30" fillId="0" borderId="20" xfId="0" applyNumberFormat="1" applyFont="1" applyBorder="1" applyAlignment="1">
      <alignment horizontal="center"/>
    </xf>
    <xf numFmtId="4" fontId="31" fillId="0" borderId="26" xfId="0" applyNumberFormat="1" applyFont="1" applyBorder="1" applyAlignment="1">
      <alignment horizontal="center"/>
    </xf>
    <xf numFmtId="4" fontId="31" fillId="0" borderId="44" xfId="0" applyNumberFormat="1" applyFont="1" applyBorder="1" applyAlignment="1">
      <alignment horizontal="center"/>
    </xf>
    <xf numFmtId="4" fontId="30" fillId="3" borderId="20" xfId="0" applyNumberFormat="1" applyFont="1" applyFill="1" applyBorder="1" applyAlignment="1">
      <alignment horizontal="center"/>
    </xf>
    <xf numFmtId="4" fontId="31" fillId="3" borderId="26" xfId="0" applyNumberFormat="1" applyFont="1" applyFill="1" applyBorder="1" applyAlignment="1">
      <alignment horizontal="center"/>
    </xf>
    <xf numFmtId="4" fontId="31" fillId="3" borderId="44" xfId="0" applyNumberFormat="1" applyFont="1" applyFill="1" applyBorder="1" applyAlignment="1">
      <alignment horizontal="center"/>
    </xf>
    <xf numFmtId="4" fontId="31" fillId="0" borderId="46" xfId="0" applyNumberFormat="1" applyFont="1" applyBorder="1" applyAlignment="1">
      <alignment horizontal="center"/>
    </xf>
    <xf numFmtId="4" fontId="31" fillId="0" borderId="48" xfId="0" applyNumberFormat="1" applyFont="1" applyBorder="1" applyAlignment="1">
      <alignment horizontal="center"/>
    </xf>
    <xf numFmtId="4" fontId="30" fillId="3" borderId="29" xfId="0" applyNumberFormat="1" applyFont="1" applyFill="1" applyBorder="1" applyAlignment="1">
      <alignment horizontal="center"/>
    </xf>
    <xf numFmtId="4" fontId="30" fillId="3" borderId="68" xfId="0" applyNumberFormat="1" applyFont="1" applyFill="1" applyBorder="1" applyAlignment="1">
      <alignment horizontal="center"/>
    </xf>
    <xf numFmtId="4" fontId="31" fillId="3" borderId="27" xfId="0" applyNumberFormat="1" applyFont="1" applyFill="1" applyBorder="1" applyAlignment="1">
      <alignment horizontal="center"/>
    </xf>
    <xf numFmtId="4" fontId="31" fillId="3" borderId="52" xfId="0" applyNumberFormat="1" applyFont="1" applyFill="1" applyBorder="1" applyAlignment="1">
      <alignment horizontal="center"/>
    </xf>
    <xf numFmtId="3" fontId="30" fillId="0" borderId="53" xfId="0" applyNumberFormat="1" applyFont="1" applyBorder="1" applyAlignment="1">
      <alignment horizontal="center"/>
    </xf>
    <xf numFmtId="3" fontId="30" fillId="0" borderId="55" xfId="0" applyNumberFormat="1" applyFont="1" applyBorder="1" applyAlignment="1">
      <alignment horizontal="center"/>
    </xf>
    <xf numFmtId="3" fontId="30" fillId="0" borderId="69" xfId="0" applyNumberFormat="1" applyFont="1" applyBorder="1" applyAlignment="1">
      <alignment horizontal="center"/>
    </xf>
    <xf numFmtId="3" fontId="30" fillId="0" borderId="16" xfId="0" applyNumberFormat="1" applyFont="1" applyBorder="1" applyAlignment="1">
      <alignment horizontal="center"/>
    </xf>
    <xf numFmtId="3" fontId="30" fillId="0" borderId="43" xfId="0" applyNumberFormat="1" applyFont="1" applyBorder="1" applyAlignment="1">
      <alignment horizontal="center"/>
    </xf>
    <xf numFmtId="3" fontId="30" fillId="0" borderId="46" xfId="0" applyNumberFormat="1" applyFont="1" applyBorder="1" applyAlignment="1">
      <alignment horizontal="center"/>
    </xf>
    <xf numFmtId="3" fontId="30" fillId="0" borderId="48" xfId="0" applyNumberFormat="1" applyFont="1" applyBorder="1" applyAlignment="1">
      <alignment horizontal="center"/>
    </xf>
    <xf numFmtId="3" fontId="30" fillId="0" borderId="47" xfId="0" applyNumberFormat="1" applyFont="1" applyBorder="1" applyAlignment="1">
      <alignment horizontal="center"/>
    </xf>
    <xf numFmtId="4" fontId="11" fillId="3" borderId="46" xfId="0" applyNumberFormat="1" applyFont="1" applyFill="1" applyBorder="1" applyAlignment="1">
      <alignment horizontal="center"/>
    </xf>
    <xf numFmtId="4" fontId="11" fillId="0" borderId="46" xfId="0" applyNumberFormat="1" applyFont="1" applyBorder="1" applyAlignment="1">
      <alignment horizontal="center"/>
    </xf>
    <xf numFmtId="3" fontId="36" fillId="0" borderId="69" xfId="0" applyNumberFormat="1" applyFont="1" applyBorder="1" applyAlignment="1">
      <alignment horizontal="center"/>
    </xf>
    <xf numFmtId="3" fontId="30" fillId="0" borderId="17" xfId="0" applyNumberFormat="1" applyFont="1" applyBorder="1" applyAlignment="1">
      <alignment horizontal="center"/>
    </xf>
    <xf numFmtId="3" fontId="36" fillId="0" borderId="21" xfId="0" applyNumberFormat="1" applyFont="1" applyBorder="1" applyAlignment="1">
      <alignment horizontal="center"/>
    </xf>
    <xf numFmtId="3" fontId="30" fillId="0" borderId="19" xfId="0" applyNumberFormat="1" applyFont="1" applyBorder="1" applyAlignment="1">
      <alignment horizontal="center"/>
    </xf>
    <xf numFmtId="3" fontId="36" fillId="3" borderId="21" xfId="0" applyNumberFormat="1" applyFont="1" applyFill="1" applyBorder="1" applyAlignment="1">
      <alignment horizontal="center"/>
    </xf>
    <xf numFmtId="3" fontId="30" fillId="3" borderId="19" xfId="0" applyNumberFormat="1" applyFont="1" applyFill="1" applyBorder="1" applyAlignment="1">
      <alignment horizontal="center"/>
    </xf>
    <xf numFmtId="3" fontId="36" fillId="3" borderId="60" xfId="0" applyNumberFormat="1" applyFont="1" applyFill="1" applyBorder="1" applyAlignment="1">
      <alignment horizontal="center"/>
    </xf>
    <xf numFmtId="3" fontId="30" fillId="3" borderId="32" xfId="0" applyNumberFormat="1" applyFont="1" applyFill="1" applyBorder="1" applyAlignment="1">
      <alignment horizontal="center"/>
    </xf>
    <xf numFmtId="4" fontId="11" fillId="0" borderId="53" xfId="0" applyNumberFormat="1" applyFont="1" applyBorder="1" applyAlignment="1">
      <alignment horizontal="center"/>
    </xf>
    <xf numFmtId="3" fontId="31" fillId="5" borderId="11" xfId="0" applyNumberFormat="1" applyFont="1" applyFill="1" applyBorder="1" applyAlignment="1">
      <alignment horizontal="center"/>
    </xf>
    <xf numFmtId="3" fontId="30" fillId="0" borderId="77" xfId="0" applyNumberFormat="1" applyFont="1" applyBorder="1" applyAlignment="1">
      <alignment horizontal="center"/>
    </xf>
    <xf numFmtId="3" fontId="30" fillId="3" borderId="22" xfId="0" applyNumberFormat="1" applyFont="1" applyFill="1" applyBorder="1" applyAlignment="1">
      <alignment horizontal="center"/>
    </xf>
    <xf numFmtId="3" fontId="30" fillId="0" borderId="27" xfId="0" applyNumberFormat="1" applyFont="1" applyBorder="1" applyAlignment="1">
      <alignment horizontal="center"/>
    </xf>
    <xf numFmtId="3" fontId="30" fillId="0" borderId="60" xfId="0" applyNumberFormat="1" applyFont="1" applyBorder="1" applyAlignment="1">
      <alignment horizontal="center"/>
    </xf>
    <xf numFmtId="3" fontId="30" fillId="0" borderId="50" xfId="0" applyNumberFormat="1" applyFont="1" applyBorder="1" applyAlignment="1">
      <alignment horizontal="center"/>
    </xf>
    <xf numFmtId="3" fontId="30" fillId="0" borderId="52" xfId="0" applyNumberFormat="1" applyFont="1" applyBorder="1" applyAlignment="1">
      <alignment horizontal="center"/>
    </xf>
    <xf numFmtId="4" fontId="10" fillId="5" borderId="64" xfId="0" applyNumberFormat="1" applyFont="1" applyFill="1" applyBorder="1" applyAlignment="1">
      <alignment horizontal="center"/>
    </xf>
    <xf numFmtId="3" fontId="30" fillId="0" borderId="16" xfId="0" applyNumberFormat="1" applyFont="1" applyBorder="1"/>
    <xf numFmtId="3" fontId="30" fillId="0" borderId="43" xfId="0" applyNumberFormat="1" applyFont="1" applyBorder="1"/>
    <xf numFmtId="4" fontId="30" fillId="0" borderId="46" xfId="0" applyNumberFormat="1" applyFont="1" applyBorder="1" applyAlignment="1">
      <alignment horizontal="center"/>
    </xf>
    <xf numFmtId="4" fontId="30" fillId="0" borderId="48" xfId="0" applyNumberFormat="1" applyFont="1" applyBorder="1" applyAlignment="1">
      <alignment horizontal="center"/>
    </xf>
    <xf numFmtId="4" fontId="30" fillId="3" borderId="27" xfId="0" applyNumberFormat="1" applyFont="1" applyFill="1" applyBorder="1"/>
    <xf numFmtId="4" fontId="30" fillId="3" borderId="52" xfId="0" applyNumberFormat="1" applyFont="1" applyFill="1" applyBorder="1"/>
    <xf numFmtId="4" fontId="11" fillId="18" borderId="46" xfId="0" applyNumberFormat="1" applyFont="1" applyFill="1" applyBorder="1" applyAlignment="1">
      <alignment horizontal="center"/>
    </xf>
    <xf numFmtId="4" fontId="11" fillId="18" borderId="48" xfId="0" applyNumberFormat="1" applyFont="1" applyFill="1" applyBorder="1" applyAlignment="1">
      <alignment horizontal="center"/>
    </xf>
    <xf numFmtId="4" fontId="10" fillId="18" borderId="46" xfId="0" applyNumberFormat="1" applyFont="1" applyFill="1" applyBorder="1" applyAlignment="1">
      <alignment horizontal="center"/>
    </xf>
    <xf numFmtId="4" fontId="10" fillId="18" borderId="48" xfId="0" applyNumberFormat="1" applyFont="1" applyFill="1" applyBorder="1" applyAlignment="1">
      <alignment horizontal="center"/>
    </xf>
    <xf numFmtId="3" fontId="11" fillId="18" borderId="46" xfId="0" applyNumberFormat="1" applyFont="1" applyFill="1" applyBorder="1" applyAlignment="1">
      <alignment horizontal="center"/>
    </xf>
    <xf numFmtId="3" fontId="11" fillId="18" borderId="48" xfId="0" applyNumberFormat="1" applyFont="1" applyFill="1" applyBorder="1" applyAlignment="1">
      <alignment horizontal="center"/>
    </xf>
    <xf numFmtId="3" fontId="11" fillId="18" borderId="58" xfId="0" applyNumberFormat="1" applyFont="1" applyFill="1" applyBorder="1" applyAlignment="1">
      <alignment horizontal="center"/>
    </xf>
    <xf numFmtId="3" fontId="11" fillId="18" borderId="47" xfId="0" applyNumberFormat="1" applyFont="1" applyFill="1" applyBorder="1" applyAlignment="1">
      <alignment horizontal="center"/>
    </xf>
    <xf numFmtId="3" fontId="30" fillId="18" borderId="26" xfId="0" applyNumberFormat="1" applyFont="1" applyFill="1" applyBorder="1" applyAlignment="1">
      <alignment horizontal="center"/>
    </xf>
    <xf numFmtId="3" fontId="30" fillId="18" borderId="44" xfId="0" applyNumberFormat="1" applyFont="1" applyFill="1" applyBorder="1" applyAlignment="1">
      <alignment horizontal="center"/>
    </xf>
    <xf numFmtId="3" fontId="30" fillId="18" borderId="21" xfId="0" applyNumberFormat="1" applyFont="1" applyFill="1" applyBorder="1" applyAlignment="1">
      <alignment horizontal="center"/>
    </xf>
    <xf numFmtId="3" fontId="27" fillId="5" borderId="35" xfId="0" applyNumberFormat="1" applyFont="1" applyFill="1" applyBorder="1" applyAlignment="1">
      <alignment horizontal="center"/>
    </xf>
    <xf numFmtId="3" fontId="30" fillId="3" borderId="48" xfId="0" applyNumberFormat="1" applyFont="1" applyFill="1" applyBorder="1" applyAlignment="1">
      <alignment horizontal="center"/>
    </xf>
    <xf numFmtId="3" fontId="30" fillId="3" borderId="47" xfId="0" applyNumberFormat="1" applyFont="1" applyFill="1" applyBorder="1" applyAlignment="1">
      <alignment horizontal="center"/>
    </xf>
    <xf numFmtId="3" fontId="30" fillId="3" borderId="46" xfId="0" applyNumberFormat="1" applyFont="1" applyFill="1" applyBorder="1" applyAlignment="1">
      <alignment horizontal="center"/>
    </xf>
    <xf numFmtId="4" fontId="10" fillId="0" borderId="8" xfId="0" applyNumberFormat="1" applyFont="1" applyBorder="1" applyAlignment="1">
      <alignment horizontal="center"/>
    </xf>
    <xf numFmtId="4" fontId="10" fillId="0" borderId="58" xfId="0" applyNumberFormat="1" applyFont="1" applyBorder="1" applyAlignment="1">
      <alignment horizontal="center"/>
    </xf>
    <xf numFmtId="4" fontId="10" fillId="3" borderId="58" xfId="0" applyNumberFormat="1" applyFont="1" applyFill="1" applyBorder="1" applyAlignment="1">
      <alignment horizontal="center"/>
    </xf>
    <xf numFmtId="4" fontId="10" fillId="0" borderId="20" xfId="0" applyNumberFormat="1" applyFont="1" applyBorder="1" applyAlignment="1">
      <alignment horizontal="center"/>
    </xf>
    <xf numFmtId="4" fontId="10" fillId="3" borderId="20" xfId="0" applyNumberFormat="1" applyFont="1" applyFill="1" applyBorder="1" applyAlignment="1">
      <alignment horizontal="center"/>
    </xf>
    <xf numFmtId="4" fontId="30" fillId="0" borderId="26" xfId="0" applyNumberFormat="1" applyFont="1" applyBorder="1"/>
    <xf numFmtId="4" fontId="31" fillId="0" borderId="20" xfId="0" applyNumberFormat="1" applyFont="1" applyBorder="1"/>
    <xf numFmtId="4" fontId="31" fillId="0" borderId="44" xfId="0" applyNumberFormat="1" applyFont="1" applyBorder="1"/>
    <xf numFmtId="4" fontId="30" fillId="3" borderId="46" xfId="0" applyNumberFormat="1" applyFont="1" applyFill="1" applyBorder="1" applyAlignment="1">
      <alignment horizontal="center"/>
    </xf>
    <xf numFmtId="4" fontId="30" fillId="3" borderId="48" xfId="0" applyNumberFormat="1" applyFont="1" applyFill="1" applyBorder="1"/>
    <xf numFmtId="4" fontId="31" fillId="3" borderId="20" xfId="0" applyNumberFormat="1" applyFont="1" applyFill="1" applyBorder="1"/>
    <xf numFmtId="4" fontId="31" fillId="3" borderId="44" xfId="0" applyNumberFormat="1" applyFont="1" applyFill="1" applyBorder="1"/>
    <xf numFmtId="4" fontId="30" fillId="3" borderId="46" xfId="0" applyNumberFormat="1" applyFont="1" applyFill="1" applyBorder="1"/>
    <xf numFmtId="4" fontId="30" fillId="0" borderId="46" xfId="0" applyNumberFormat="1" applyFont="1" applyBorder="1"/>
    <xf numFmtId="4" fontId="30" fillId="0" borderId="48" xfId="0" applyNumberFormat="1" applyFont="1" applyBorder="1"/>
    <xf numFmtId="4" fontId="31" fillId="0" borderId="58" xfId="0" applyNumberFormat="1" applyFont="1" applyBorder="1"/>
    <xf numFmtId="4" fontId="31" fillId="0" borderId="48" xfId="0" applyNumberFormat="1" applyFont="1" applyBorder="1"/>
    <xf numFmtId="4" fontId="30" fillId="3" borderId="51" xfId="0" applyNumberFormat="1" applyFont="1" applyFill="1" applyBorder="1" applyAlignment="1">
      <alignment horizontal="center"/>
    </xf>
    <xf numFmtId="3" fontId="36" fillId="0" borderId="53" xfId="0" applyNumberFormat="1" applyFont="1" applyBorder="1" applyAlignment="1">
      <alignment horizontal="center"/>
    </xf>
    <xf numFmtId="3" fontId="36" fillId="0" borderId="55" xfId="0" applyNumberFormat="1" applyFont="1" applyBorder="1" applyAlignment="1">
      <alignment horizontal="center"/>
    </xf>
    <xf numFmtId="3" fontId="36" fillId="0" borderId="26" xfId="0" applyNumberFormat="1" applyFont="1" applyBorder="1" applyAlignment="1">
      <alignment horizontal="center"/>
    </xf>
    <xf numFmtId="3" fontId="36" fillId="0" borderId="44" xfId="0" applyNumberFormat="1" applyFont="1" applyBorder="1" applyAlignment="1">
      <alignment horizontal="center"/>
    </xf>
    <xf numFmtId="3" fontId="36" fillId="3" borderId="26" xfId="0" applyNumberFormat="1" applyFont="1" applyFill="1" applyBorder="1" applyAlignment="1">
      <alignment horizontal="center"/>
    </xf>
    <xf numFmtId="3" fontId="36" fillId="3" borderId="44" xfId="0" applyNumberFormat="1" applyFont="1" applyFill="1" applyBorder="1" applyAlignment="1">
      <alignment horizontal="center"/>
    </xf>
    <xf numFmtId="3" fontId="36" fillId="0" borderId="46" xfId="0" applyNumberFormat="1" applyFont="1" applyBorder="1" applyAlignment="1">
      <alignment horizontal="center"/>
    </xf>
    <xf numFmtId="3" fontId="36" fillId="0" borderId="48" xfId="0" applyNumberFormat="1" applyFont="1" applyBorder="1" applyAlignment="1">
      <alignment horizontal="center"/>
    </xf>
    <xf numFmtId="3" fontId="36" fillId="0" borderId="47" xfId="0" applyNumberFormat="1" applyFont="1" applyBorder="1" applyAlignment="1">
      <alignment horizontal="center"/>
    </xf>
    <xf numFmtId="3" fontId="36" fillId="3" borderId="27" xfId="0" applyNumberFormat="1" applyFont="1" applyFill="1" applyBorder="1" applyAlignment="1">
      <alignment horizontal="center"/>
    </xf>
    <xf numFmtId="3" fontId="36" fillId="3" borderId="52" xfId="0" applyNumberFormat="1" applyFont="1" applyFill="1" applyBorder="1" applyAlignment="1">
      <alignment horizontal="center"/>
    </xf>
    <xf numFmtId="4" fontId="37" fillId="0" borderId="69" xfId="0" applyNumberFormat="1" applyFont="1" applyBorder="1" applyAlignment="1">
      <alignment horizontal="center"/>
    </xf>
    <xf numFmtId="4" fontId="37" fillId="0" borderId="53" xfId="0" applyNumberFormat="1" applyFont="1" applyBorder="1" applyAlignment="1">
      <alignment horizontal="center"/>
    </xf>
    <xf numFmtId="4" fontId="37" fillId="0" borderId="55" xfId="0" applyNumberFormat="1" applyFont="1" applyBorder="1" applyAlignment="1">
      <alignment horizontal="center"/>
    </xf>
    <xf numFmtId="4" fontId="37" fillId="0" borderId="21" xfId="0" applyNumberFormat="1" applyFont="1" applyBorder="1" applyAlignment="1">
      <alignment horizontal="center"/>
    </xf>
    <xf numFmtId="4" fontId="37" fillId="0" borderId="26" xfId="0" applyNumberFormat="1" applyFont="1" applyBorder="1" applyAlignment="1">
      <alignment horizontal="center"/>
    </xf>
    <xf numFmtId="4" fontId="37" fillId="0" borderId="44" xfId="0" applyNumberFormat="1" applyFont="1" applyBorder="1" applyAlignment="1">
      <alignment horizontal="center"/>
    </xf>
    <xf numFmtId="4" fontId="11" fillId="3" borderId="20" xfId="0" applyNumberFormat="1" applyFont="1" applyFill="1" applyBorder="1" applyAlignment="1">
      <alignment horizontal="center"/>
    </xf>
    <xf numFmtId="4" fontId="37" fillId="3" borderId="21" xfId="0" applyNumberFormat="1" applyFont="1" applyFill="1" applyBorder="1" applyAlignment="1">
      <alignment horizontal="center"/>
    </xf>
    <xf numFmtId="4" fontId="37" fillId="3" borderId="26" xfId="0" applyNumberFormat="1" applyFont="1" applyFill="1" applyBorder="1" applyAlignment="1">
      <alignment horizontal="center"/>
    </xf>
    <xf numFmtId="4" fontId="37" fillId="3" borderId="44" xfId="0" applyNumberFormat="1" applyFont="1" applyFill="1" applyBorder="1" applyAlignment="1">
      <alignment horizontal="center"/>
    </xf>
    <xf numFmtId="4" fontId="11" fillId="0" borderId="20" xfId="0" applyNumberFormat="1" applyFont="1" applyBorder="1"/>
    <xf numFmtId="4" fontId="37" fillId="0" borderId="21" xfId="0" applyNumberFormat="1" applyFont="1" applyBorder="1"/>
    <xf numFmtId="4" fontId="36" fillId="0" borderId="26" xfId="0" applyNumberFormat="1" applyFont="1" applyBorder="1"/>
    <xf numFmtId="4" fontId="36" fillId="0" borderId="44" xfId="0" applyNumberFormat="1" applyFont="1" applyBorder="1"/>
    <xf numFmtId="4" fontId="36" fillId="0" borderId="46" xfId="0" applyNumberFormat="1" applyFont="1" applyBorder="1"/>
    <xf numFmtId="4" fontId="36" fillId="0" borderId="48" xfId="0" applyNumberFormat="1" applyFont="1" applyBorder="1"/>
    <xf numFmtId="4" fontId="11" fillId="3" borderId="29" xfId="0" applyNumberFormat="1" applyFont="1" applyFill="1" applyBorder="1" applyAlignment="1">
      <alignment horizontal="center"/>
    </xf>
    <xf numFmtId="4" fontId="37" fillId="3" borderId="31" xfId="0" applyNumberFormat="1" applyFont="1" applyFill="1" applyBorder="1" applyAlignment="1">
      <alignment horizontal="center"/>
    </xf>
    <xf numFmtId="4" fontId="36" fillId="3" borderId="27" xfId="0" applyNumberFormat="1" applyFont="1" applyFill="1" applyBorder="1"/>
    <xf numFmtId="4" fontId="36" fillId="3" borderId="52" xfId="0" applyNumberFormat="1" applyFont="1" applyFill="1" applyBorder="1"/>
    <xf numFmtId="4" fontId="11" fillId="3" borderId="52" xfId="0" applyNumberFormat="1" applyFont="1" applyFill="1" applyBorder="1"/>
    <xf numFmtId="4" fontId="31" fillId="3" borderId="27" xfId="0" applyNumberFormat="1" applyFont="1" applyFill="1" applyBorder="1"/>
    <xf numFmtId="4" fontId="31" fillId="3" borderId="52" xfId="0" applyNumberFormat="1" applyFont="1" applyFill="1" applyBorder="1"/>
    <xf numFmtId="3" fontId="30" fillId="0" borderId="8" xfId="0" applyNumberFormat="1" applyFont="1" applyBorder="1" applyAlignment="1">
      <alignment horizontal="center"/>
    </xf>
    <xf numFmtId="3" fontId="30" fillId="0" borderId="20" xfId="0" applyNumberFormat="1" applyFont="1" applyBorder="1" applyAlignment="1">
      <alignment horizontal="center"/>
    </xf>
    <xf numFmtId="3" fontId="30" fillId="3" borderId="20" xfId="0" applyNumberFormat="1" applyFont="1" applyFill="1" applyBorder="1" applyAlignment="1">
      <alignment horizontal="center"/>
    </xf>
    <xf numFmtId="3" fontId="31" fillId="3" borderId="26" xfId="0" applyNumberFormat="1" applyFont="1" applyFill="1" applyBorder="1" applyAlignment="1">
      <alignment horizontal="center"/>
    </xf>
    <xf numFmtId="3" fontId="31" fillId="3" borderId="44" xfId="0" applyNumberFormat="1" applyFont="1" applyFill="1" applyBorder="1" applyAlignment="1">
      <alignment horizontal="center"/>
    </xf>
    <xf numFmtId="3" fontId="30" fillId="3" borderId="51" xfId="0" applyNumberFormat="1" applyFont="1" applyFill="1" applyBorder="1" applyAlignment="1">
      <alignment horizontal="center"/>
    </xf>
    <xf numFmtId="4" fontId="10" fillId="13" borderId="26" xfId="0" applyNumberFormat="1" applyFont="1" applyFill="1" applyBorder="1" applyAlignment="1">
      <alignment horizontal="center"/>
    </xf>
    <xf numFmtId="4" fontId="30" fillId="13" borderId="46" xfId="0" applyNumberFormat="1" applyFont="1" applyFill="1" applyBorder="1" applyAlignment="1">
      <alignment horizontal="center"/>
    </xf>
    <xf numFmtId="4" fontId="10" fillId="13" borderId="48" xfId="0" applyNumberFormat="1" applyFont="1" applyFill="1" applyBorder="1" applyAlignment="1">
      <alignment horizontal="center"/>
    </xf>
    <xf numFmtId="4" fontId="10" fillId="0" borderId="26" xfId="0" applyNumberFormat="1" applyFont="1" applyBorder="1"/>
    <xf numFmtId="4" fontId="10" fillId="0" borderId="44" xfId="0" applyNumberFormat="1" applyFont="1" applyBorder="1"/>
    <xf numFmtId="4" fontId="31" fillId="13" borderId="27" xfId="0" applyNumberFormat="1" applyFont="1" applyFill="1" applyBorder="1" applyAlignment="1">
      <alignment horizontal="center"/>
    </xf>
    <xf numFmtId="4" fontId="30" fillId="13" borderId="52" xfId="0" applyNumberFormat="1" applyFont="1" applyFill="1" applyBorder="1"/>
    <xf numFmtId="4" fontId="10" fillId="13" borderId="27" xfId="0" applyNumberFormat="1" applyFont="1" applyFill="1" applyBorder="1" applyAlignment="1">
      <alignment horizontal="center"/>
    </xf>
    <xf numFmtId="4" fontId="10" fillId="13" borderId="52" xfId="0" applyNumberFormat="1" applyFont="1" applyFill="1" applyBorder="1" applyAlignment="1">
      <alignment horizontal="center"/>
    </xf>
    <xf numFmtId="3" fontId="11" fillId="15" borderId="48" xfId="0" applyNumberFormat="1" applyFont="1" applyFill="1" applyBorder="1" applyAlignment="1">
      <alignment horizontal="center"/>
    </xf>
    <xf numFmtId="3" fontId="31" fillId="13" borderId="26" xfId="0" applyNumberFormat="1" applyFont="1" applyFill="1" applyBorder="1" applyAlignment="1">
      <alignment horizontal="center"/>
    </xf>
    <xf numFmtId="3" fontId="30" fillId="0" borderId="26" xfId="0" applyNumberFormat="1" applyFont="1" applyBorder="1"/>
    <xf numFmtId="3" fontId="30" fillId="0" borderId="21" xfId="0" applyNumberFormat="1" applyFont="1" applyBorder="1"/>
    <xf numFmtId="3" fontId="30" fillId="13" borderId="26" xfId="0" applyNumberFormat="1" applyFont="1" applyFill="1" applyBorder="1"/>
    <xf numFmtId="3" fontId="31" fillId="13" borderId="44" xfId="0" applyNumberFormat="1" applyFont="1" applyFill="1" applyBorder="1" applyAlignment="1">
      <alignment horizontal="center"/>
    </xf>
    <xf numFmtId="3" fontId="31" fillId="13" borderId="21" xfId="0" applyNumberFormat="1" applyFont="1" applyFill="1" applyBorder="1" applyAlignment="1">
      <alignment horizontal="center"/>
    </xf>
    <xf numFmtId="3" fontId="31" fillId="13" borderId="27" xfId="0" applyNumberFormat="1" applyFont="1" applyFill="1" applyBorder="1" applyAlignment="1">
      <alignment horizontal="center"/>
    </xf>
    <xf numFmtId="3" fontId="31" fillId="13" borderId="52" xfId="0" applyNumberFormat="1" applyFont="1" applyFill="1" applyBorder="1" applyAlignment="1">
      <alignment horizontal="center"/>
    </xf>
    <xf numFmtId="3" fontId="31" fillId="13" borderId="60" xfId="0" applyNumberFormat="1" applyFont="1" applyFill="1" applyBorder="1" applyAlignment="1">
      <alignment horizontal="center"/>
    </xf>
    <xf numFmtId="3" fontId="0" fillId="0" borderId="17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3" fontId="0" fillId="0" borderId="19" xfId="0" applyNumberFormat="1" applyBorder="1" applyAlignment="1">
      <alignment horizontal="center"/>
    </xf>
    <xf numFmtId="3" fontId="0" fillId="0" borderId="44" xfId="0" applyNumberFormat="1" applyBorder="1" applyAlignment="1">
      <alignment horizontal="center"/>
    </xf>
    <xf numFmtId="3" fontId="0" fillId="0" borderId="32" xfId="0" applyNumberFormat="1" applyBorder="1" applyAlignment="1">
      <alignment horizontal="center"/>
    </xf>
    <xf numFmtId="3" fontId="0" fillId="0" borderId="52" xfId="0" applyNumberFormat="1" applyBorder="1" applyAlignment="1">
      <alignment horizontal="center"/>
    </xf>
    <xf numFmtId="3" fontId="0" fillId="0" borderId="24" xfId="0" applyNumberFormat="1" applyBorder="1" applyAlignment="1">
      <alignment horizontal="center"/>
    </xf>
    <xf numFmtId="3" fontId="0" fillId="0" borderId="48" xfId="0" applyNumberFormat="1" applyBorder="1" applyAlignment="1">
      <alignment horizontal="center"/>
    </xf>
    <xf numFmtId="3" fontId="0" fillId="0" borderId="17" xfId="0" applyNumberFormat="1" applyBorder="1"/>
    <xf numFmtId="3" fontId="0" fillId="0" borderId="43" xfId="0" applyNumberFormat="1" applyBorder="1"/>
    <xf numFmtId="3" fontId="0" fillId="0" borderId="19" xfId="0" applyNumberFormat="1" applyBorder="1"/>
    <xf numFmtId="3" fontId="0" fillId="0" borderId="44" xfId="0" applyNumberFormat="1" applyBorder="1"/>
    <xf numFmtId="3" fontId="0" fillId="0" borderId="24" xfId="0" applyNumberFormat="1" applyBorder="1"/>
    <xf numFmtId="3" fontId="0" fillId="15" borderId="44" xfId="0" applyNumberFormat="1" applyFill="1" applyBorder="1" applyAlignment="1">
      <alignment horizontal="center"/>
    </xf>
    <xf numFmtId="3" fontId="0" fillId="15" borderId="19" xfId="0" applyNumberFormat="1" applyFill="1" applyBorder="1" applyAlignment="1">
      <alignment horizontal="center"/>
    </xf>
    <xf numFmtId="3" fontId="0" fillId="0" borderId="20" xfId="0" applyNumberFormat="1" applyBorder="1"/>
    <xf numFmtId="3" fontId="30" fillId="0" borderId="19" xfId="0" applyNumberFormat="1" applyFont="1" applyBorder="1"/>
    <xf numFmtId="3" fontId="11" fillId="0" borderId="19" xfId="0" applyNumberFormat="1" applyFont="1" applyBorder="1" applyAlignment="1">
      <alignment horizontal="center"/>
    </xf>
    <xf numFmtId="3" fontId="10" fillId="0" borderId="23" xfId="0" applyNumberFormat="1" applyFont="1" applyBorder="1" applyAlignment="1">
      <alignment horizontal="center"/>
    </xf>
    <xf numFmtId="3" fontId="10" fillId="15" borderId="19" xfId="0" applyNumberFormat="1" applyFont="1" applyFill="1" applyBorder="1" applyAlignment="1">
      <alignment horizontal="center"/>
    </xf>
    <xf numFmtId="3" fontId="10" fillId="6" borderId="32" xfId="0" applyNumberFormat="1" applyFont="1" applyFill="1" applyBorder="1" applyAlignment="1">
      <alignment horizontal="center"/>
    </xf>
    <xf numFmtId="3" fontId="0" fillId="0" borderId="19" xfId="0" applyNumberFormat="1" applyBorder="1" applyAlignment="1">
      <alignment horizontal="right"/>
    </xf>
    <xf numFmtId="3" fontId="14" fillId="0" borderId="19" xfId="0" applyNumberFormat="1" applyFont="1" applyBorder="1" applyAlignment="1">
      <alignment horizontal="center"/>
    </xf>
    <xf numFmtId="3" fontId="14" fillId="0" borderId="44" xfId="0" applyNumberFormat="1" applyFont="1" applyBorder="1" applyAlignment="1">
      <alignment horizontal="center"/>
    </xf>
    <xf numFmtId="3" fontId="14" fillId="0" borderId="44" xfId="0" applyNumberFormat="1" applyFont="1" applyBorder="1"/>
    <xf numFmtId="3" fontId="14" fillId="0" borderId="19" xfId="0" applyNumberFormat="1" applyFont="1" applyBorder="1" applyAlignment="1">
      <alignment horizontal="right"/>
    </xf>
    <xf numFmtId="0" fontId="62" fillId="0" borderId="0" xfId="0" applyFont="1" applyAlignment="1">
      <alignment horizontal="left"/>
    </xf>
    <xf numFmtId="14" fontId="10" fillId="15" borderId="19" xfId="0" applyNumberFormat="1" applyFont="1" applyFill="1" applyBorder="1" applyAlignment="1">
      <alignment horizontal="left"/>
    </xf>
    <xf numFmtId="0" fontId="63" fillId="0" borderId="12" xfId="0" applyFont="1" applyBorder="1"/>
    <xf numFmtId="0" fontId="66" fillId="0" borderId="0" xfId="0" applyFont="1"/>
    <xf numFmtId="1" fontId="0" fillId="0" borderId="19" xfId="0" applyNumberFormat="1" applyBorder="1" applyAlignment="1">
      <alignment horizontal="center"/>
    </xf>
    <xf numFmtId="1" fontId="0" fillId="0" borderId="32" xfId="0" applyNumberFormat="1" applyBorder="1" applyAlignment="1">
      <alignment horizontal="center"/>
    </xf>
    <xf numFmtId="1" fontId="0" fillId="0" borderId="44" xfId="0" applyNumberForma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0" fontId="16" fillId="0" borderId="65" xfId="0" applyFont="1" applyBorder="1"/>
    <xf numFmtId="0" fontId="29" fillId="0" borderId="48" xfId="0" applyFont="1" applyBorder="1"/>
    <xf numFmtId="0" fontId="10" fillId="6" borderId="1" xfId="0" applyFont="1" applyFill="1" applyBorder="1"/>
    <xf numFmtId="0" fontId="36" fillId="6" borderId="36" xfId="0" applyFont="1" applyFill="1" applyBorder="1"/>
    <xf numFmtId="0" fontId="10" fillId="6" borderId="36" xfId="0" applyFont="1" applyFill="1" applyBorder="1"/>
    <xf numFmtId="0" fontId="10" fillId="6" borderId="56" xfId="0" applyFont="1" applyFill="1" applyBorder="1"/>
    <xf numFmtId="0" fontId="36" fillId="6" borderId="57" xfId="0" applyFont="1" applyFill="1" applyBorder="1"/>
    <xf numFmtId="0" fontId="31" fillId="6" borderId="37" xfId="0" applyFont="1" applyFill="1" applyBorder="1"/>
    <xf numFmtId="0" fontId="34" fillId="6" borderId="38" xfId="0" applyFont="1" applyFill="1" applyBorder="1"/>
    <xf numFmtId="0" fontId="22" fillId="6" borderId="33" xfId="0" applyFont="1" applyFill="1" applyBorder="1" applyAlignment="1">
      <alignment horizontal="center"/>
    </xf>
    <xf numFmtId="0" fontId="0" fillId="6" borderId="65" xfId="0" applyFill="1" applyBorder="1"/>
    <xf numFmtId="0" fontId="0" fillId="6" borderId="34" xfId="0" applyFill="1" applyBorder="1"/>
    <xf numFmtId="0" fontId="24" fillId="6" borderId="54" xfId="0" applyFont="1" applyFill="1" applyBorder="1" applyAlignment="1">
      <alignment horizontal="center"/>
    </xf>
    <xf numFmtId="0" fontId="10" fillId="6" borderId="54" xfId="0" applyFont="1" applyFill="1" applyBorder="1" applyAlignment="1">
      <alignment horizontal="center"/>
    </xf>
    <xf numFmtId="0" fontId="10" fillId="6" borderId="69" xfId="0" applyFont="1" applyFill="1" applyBorder="1" applyAlignment="1">
      <alignment horizontal="center"/>
    </xf>
    <xf numFmtId="0" fontId="24" fillId="6" borderId="32" xfId="0" applyFont="1" applyFill="1" applyBorder="1" applyAlignment="1">
      <alignment horizontal="center"/>
    </xf>
    <xf numFmtId="0" fontId="10" fillId="6" borderId="32" xfId="0" applyFont="1" applyFill="1" applyBorder="1" applyAlignment="1">
      <alignment horizontal="center"/>
    </xf>
    <xf numFmtId="0" fontId="10" fillId="6" borderId="60" xfId="0" applyFont="1" applyFill="1" applyBorder="1" applyAlignment="1">
      <alignment horizontal="center"/>
    </xf>
    <xf numFmtId="3" fontId="14" fillId="6" borderId="64" xfId="0" applyNumberFormat="1" applyFont="1" applyFill="1" applyBorder="1" applyAlignment="1">
      <alignment horizontal="center"/>
    </xf>
    <xf numFmtId="3" fontId="11" fillId="6" borderId="16" xfId="0" applyNumberFormat="1" applyFont="1" applyFill="1" applyBorder="1" applyAlignment="1">
      <alignment horizontal="center"/>
    </xf>
    <xf numFmtId="3" fontId="11" fillId="6" borderId="18" xfId="0" applyNumberFormat="1" applyFont="1" applyFill="1" applyBorder="1" applyAlignment="1">
      <alignment horizontal="center"/>
    </xf>
    <xf numFmtId="3" fontId="11" fillId="6" borderId="26" xfId="0" applyNumberFormat="1" applyFont="1" applyFill="1" applyBorder="1" applyAlignment="1">
      <alignment horizontal="center"/>
    </xf>
    <xf numFmtId="3" fontId="11" fillId="6" borderId="21" xfId="0" applyNumberFormat="1" applyFont="1" applyFill="1" applyBorder="1" applyAlignment="1">
      <alignment horizontal="center"/>
    </xf>
    <xf numFmtId="3" fontId="11" fillId="6" borderId="27" xfId="0" applyNumberFormat="1" applyFont="1" applyFill="1" applyBorder="1" applyAlignment="1">
      <alignment horizontal="center"/>
    </xf>
    <xf numFmtId="3" fontId="11" fillId="6" borderId="60" xfId="0" applyNumberFormat="1" applyFont="1" applyFill="1" applyBorder="1" applyAlignment="1">
      <alignment horizontal="center"/>
    </xf>
    <xf numFmtId="0" fontId="22" fillId="6" borderId="1" xfId="0" applyFont="1" applyFill="1" applyBorder="1" applyAlignment="1">
      <alignment horizontal="center"/>
    </xf>
    <xf numFmtId="0" fontId="0" fillId="6" borderId="36" xfId="0" applyFill="1" applyBorder="1"/>
    <xf numFmtId="0" fontId="0" fillId="6" borderId="2" xfId="0" applyFill="1" applyBorder="1"/>
    <xf numFmtId="0" fontId="24" fillId="6" borderId="84" xfId="0" applyFont="1" applyFill="1" applyBorder="1" applyAlignment="1">
      <alignment horizontal="center"/>
    </xf>
    <xf numFmtId="0" fontId="10" fillId="6" borderId="84" xfId="0" applyFont="1" applyFill="1" applyBorder="1" applyAlignment="1">
      <alignment horizontal="center"/>
    </xf>
    <xf numFmtId="0" fontId="10" fillId="6" borderId="71" xfId="0" applyFont="1" applyFill="1" applyBorder="1" applyAlignment="1">
      <alignment horizontal="center"/>
    </xf>
    <xf numFmtId="0" fontId="24" fillId="6" borderId="28" xfId="0" applyFont="1" applyFill="1" applyBorder="1" applyAlignment="1">
      <alignment horizontal="center"/>
    </xf>
    <xf numFmtId="0" fontId="10" fillId="6" borderId="28" xfId="0" applyFont="1" applyFill="1" applyBorder="1" applyAlignment="1">
      <alignment horizontal="center"/>
    </xf>
    <xf numFmtId="0" fontId="10" fillId="6" borderId="31" xfId="0" applyFont="1" applyFill="1" applyBorder="1" applyAlignment="1">
      <alignment horizontal="center"/>
    </xf>
    <xf numFmtId="1" fontId="16" fillId="6" borderId="64" xfId="0" applyNumberFormat="1" applyFont="1" applyFill="1" applyBorder="1" applyAlignment="1">
      <alignment horizontal="center"/>
    </xf>
    <xf numFmtId="1" fontId="37" fillId="6" borderId="26" xfId="0" applyNumberFormat="1" applyFont="1" applyFill="1" applyBorder="1" applyAlignment="1">
      <alignment horizontal="center"/>
    </xf>
    <xf numFmtId="1" fontId="37" fillId="6" borderId="44" xfId="0" applyNumberFormat="1" applyFont="1" applyFill="1" applyBorder="1" applyAlignment="1">
      <alignment horizontal="center"/>
    </xf>
    <xf numFmtId="2" fontId="37" fillId="6" borderId="26" xfId="0" applyNumberFormat="1" applyFont="1" applyFill="1" applyBorder="1" applyAlignment="1">
      <alignment horizontal="center"/>
    </xf>
    <xf numFmtId="0" fontId="37" fillId="6" borderId="44" xfId="0" applyFont="1" applyFill="1" applyBorder="1" applyAlignment="1">
      <alignment horizontal="center"/>
    </xf>
    <xf numFmtId="1" fontId="37" fillId="6" borderId="27" xfId="0" applyNumberFormat="1" applyFont="1" applyFill="1" applyBorder="1" applyAlignment="1">
      <alignment horizontal="center"/>
    </xf>
    <xf numFmtId="1" fontId="37" fillId="6" borderId="52" xfId="0" applyNumberFormat="1" applyFont="1" applyFill="1" applyBorder="1" applyAlignment="1">
      <alignment horizontal="center"/>
    </xf>
    <xf numFmtId="2" fontId="37" fillId="6" borderId="27" xfId="0" applyNumberFormat="1" applyFont="1" applyFill="1" applyBorder="1" applyAlignment="1">
      <alignment horizontal="center"/>
    </xf>
    <xf numFmtId="0" fontId="37" fillId="6" borderId="52" xfId="0" applyFont="1" applyFill="1" applyBorder="1" applyAlignment="1">
      <alignment horizontal="center"/>
    </xf>
    <xf numFmtId="0" fontId="1" fillId="6" borderId="34" xfId="0" applyFont="1" applyFill="1" applyBorder="1"/>
    <xf numFmtId="0" fontId="1" fillId="6" borderId="65" xfId="0" applyFont="1" applyFill="1" applyBorder="1"/>
    <xf numFmtId="3" fontId="11" fillId="6" borderId="53" xfId="0" applyNumberFormat="1" applyFont="1" applyFill="1" applyBorder="1" applyAlignment="1">
      <alignment horizontal="center"/>
    </xf>
    <xf numFmtId="3" fontId="11" fillId="6" borderId="55" xfId="0" applyNumberFormat="1" applyFont="1" applyFill="1" applyBorder="1" applyAlignment="1">
      <alignment horizontal="center"/>
    </xf>
    <xf numFmtId="3" fontId="11" fillId="6" borderId="70" xfId="0" applyNumberFormat="1" applyFont="1" applyFill="1" applyBorder="1" applyAlignment="1">
      <alignment horizontal="center"/>
    </xf>
    <xf numFmtId="3" fontId="11" fillId="6" borderId="69" xfId="0" applyNumberFormat="1" applyFont="1" applyFill="1" applyBorder="1" applyAlignment="1">
      <alignment horizontal="center"/>
    </xf>
    <xf numFmtId="3" fontId="11" fillId="6" borderId="46" xfId="0" applyNumberFormat="1" applyFont="1" applyFill="1" applyBorder="1" applyAlignment="1">
      <alignment horizontal="center"/>
    </xf>
    <xf numFmtId="3" fontId="11" fillId="6" borderId="48" xfId="0" applyNumberFormat="1" applyFont="1" applyFill="1" applyBorder="1" applyAlignment="1">
      <alignment horizontal="center"/>
    </xf>
    <xf numFmtId="3" fontId="11" fillId="6" borderId="20" xfId="0" applyNumberFormat="1" applyFont="1" applyFill="1" applyBorder="1" applyAlignment="1">
      <alignment horizontal="center"/>
    </xf>
    <xf numFmtId="3" fontId="11" fillId="6" borderId="44" xfId="0" applyNumberFormat="1" applyFont="1" applyFill="1" applyBorder="1" applyAlignment="1">
      <alignment horizontal="center"/>
    </xf>
    <xf numFmtId="3" fontId="3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 applyAlignment="1">
      <alignment horizontal="center"/>
    </xf>
    <xf numFmtId="3" fontId="30" fillId="6" borderId="46" xfId="0" applyNumberFormat="1" applyFont="1" applyFill="1" applyBorder="1" applyAlignment="1">
      <alignment horizontal="center"/>
    </xf>
    <xf numFmtId="3" fontId="30" fillId="6" borderId="48" xfId="0" applyNumberFormat="1" applyFont="1" applyFill="1" applyBorder="1" applyAlignment="1">
      <alignment horizontal="center"/>
    </xf>
    <xf numFmtId="3" fontId="11" fillId="6" borderId="58" xfId="0" applyNumberFormat="1" applyFont="1" applyFill="1" applyBorder="1" applyAlignment="1">
      <alignment horizontal="center"/>
    </xf>
    <xf numFmtId="3" fontId="11" fillId="6" borderId="47" xfId="0" applyNumberFormat="1" applyFont="1" applyFill="1" applyBorder="1" applyAlignment="1">
      <alignment horizontal="center"/>
    </xf>
    <xf numFmtId="3" fontId="30" fillId="6" borderId="27" xfId="0" applyNumberFormat="1" applyFont="1" applyFill="1" applyBorder="1" applyAlignment="1">
      <alignment horizontal="center"/>
    </xf>
    <xf numFmtId="3" fontId="30" fillId="6" borderId="52" xfId="0" applyNumberFormat="1" applyFont="1" applyFill="1" applyBorder="1" applyAlignment="1">
      <alignment horizontal="center"/>
    </xf>
    <xf numFmtId="3" fontId="11" fillId="6" borderId="51" xfId="0" applyNumberFormat="1" applyFont="1" applyFill="1" applyBorder="1" applyAlignment="1">
      <alignment horizontal="center"/>
    </xf>
    <xf numFmtId="0" fontId="25" fillId="6" borderId="54" xfId="0" applyFont="1" applyFill="1" applyBorder="1" applyAlignment="1">
      <alignment horizontal="center"/>
    </xf>
    <xf numFmtId="0" fontId="11" fillId="6" borderId="54" xfId="0" applyFont="1" applyFill="1" applyBorder="1" applyAlignment="1">
      <alignment horizontal="center"/>
    </xf>
    <xf numFmtId="0" fontId="11" fillId="6" borderId="69" xfId="0" applyFont="1" applyFill="1" applyBorder="1" applyAlignment="1">
      <alignment horizontal="center"/>
    </xf>
    <xf numFmtId="0" fontId="25" fillId="6" borderId="32" xfId="0" applyFont="1" applyFill="1" applyBorder="1" applyAlignment="1">
      <alignment horizontal="center"/>
    </xf>
    <xf numFmtId="0" fontId="11" fillId="6" borderId="32" xfId="0" applyFont="1" applyFill="1" applyBorder="1" applyAlignment="1">
      <alignment horizontal="center"/>
    </xf>
    <xf numFmtId="0" fontId="11" fillId="6" borderId="60" xfId="0" applyFont="1" applyFill="1" applyBorder="1" applyAlignment="1">
      <alignment horizontal="center"/>
    </xf>
    <xf numFmtId="3" fontId="37" fillId="6" borderId="21" xfId="0" applyNumberFormat="1" applyFont="1" applyFill="1" applyBorder="1" applyAlignment="1">
      <alignment horizontal="center"/>
    </xf>
    <xf numFmtId="3" fontId="37" fillId="6" borderId="26" xfId="0" applyNumberFormat="1" applyFont="1" applyFill="1" applyBorder="1"/>
    <xf numFmtId="3" fontId="37" fillId="6" borderId="21" xfId="0" applyNumberFormat="1" applyFont="1" applyFill="1" applyBorder="1"/>
    <xf numFmtId="3" fontId="37" fillId="6" borderId="26" xfId="0" applyNumberFormat="1" applyFont="1" applyFill="1" applyBorder="1" applyAlignment="1">
      <alignment horizontal="center"/>
    </xf>
    <xf numFmtId="3" fontId="37" fillId="6" borderId="47" xfId="0" applyNumberFormat="1" applyFont="1" applyFill="1" applyBorder="1" applyAlignment="1">
      <alignment horizontal="center"/>
    </xf>
    <xf numFmtId="3" fontId="37" fillId="6" borderId="46" xfId="0" applyNumberFormat="1" applyFont="1" applyFill="1" applyBorder="1" applyAlignment="1">
      <alignment horizontal="center"/>
    </xf>
    <xf numFmtId="3" fontId="36" fillId="6" borderId="60" xfId="0" applyNumberFormat="1" applyFont="1" applyFill="1" applyBorder="1" applyAlignment="1">
      <alignment horizontal="center"/>
    </xf>
    <xf numFmtId="3" fontId="37" fillId="6" borderId="27" xfId="0" applyNumberFormat="1" applyFont="1" applyFill="1" applyBorder="1" applyAlignment="1">
      <alignment horizontal="center"/>
    </xf>
    <xf numFmtId="3" fontId="37" fillId="6" borderId="60" xfId="0" applyNumberFormat="1" applyFont="1" applyFill="1" applyBorder="1" applyAlignment="1">
      <alignment horizontal="center"/>
    </xf>
    <xf numFmtId="3" fontId="10" fillId="6" borderId="64" xfId="0" applyNumberFormat="1" applyFont="1" applyFill="1" applyBorder="1" applyAlignment="1">
      <alignment horizontal="center"/>
    </xf>
    <xf numFmtId="3" fontId="11" fillId="6" borderId="43" xfId="0" applyNumberFormat="1" applyFont="1" applyFill="1" applyBorder="1" applyAlignment="1">
      <alignment horizontal="center"/>
    </xf>
    <xf numFmtId="3" fontId="30" fillId="6" borderId="16" xfId="0" applyNumberFormat="1" applyFont="1" applyFill="1" applyBorder="1"/>
    <xf numFmtId="3" fontId="30" fillId="6" borderId="18" xfId="0" applyNumberFormat="1" applyFont="1" applyFill="1" applyBorder="1"/>
    <xf numFmtId="0" fontId="30" fillId="6" borderId="27" xfId="0" applyFont="1" applyFill="1" applyBorder="1" applyAlignment="1">
      <alignment horizontal="center"/>
    </xf>
    <xf numFmtId="0" fontId="30" fillId="6" borderId="60" xfId="0" applyFont="1" applyFill="1" applyBorder="1" applyAlignment="1">
      <alignment horizontal="center"/>
    </xf>
    <xf numFmtId="0" fontId="30" fillId="6" borderId="27" xfId="0" applyFont="1" applyFill="1" applyBorder="1"/>
    <xf numFmtId="0" fontId="30" fillId="6" borderId="60" xfId="0" applyFont="1" applyFill="1" applyBorder="1"/>
    <xf numFmtId="3" fontId="30" fillId="6" borderId="51" xfId="0" applyNumberFormat="1" applyFont="1" applyFill="1" applyBorder="1"/>
    <xf numFmtId="3" fontId="30" fillId="6" borderId="60" xfId="0" applyNumberFormat="1" applyFont="1" applyFill="1" applyBorder="1"/>
    <xf numFmtId="3" fontId="14" fillId="6" borderId="31" xfId="0" applyNumberFormat="1" applyFont="1" applyFill="1" applyBorder="1" applyAlignment="1">
      <alignment horizontal="center"/>
    </xf>
    <xf numFmtId="3" fontId="30" fillId="6" borderId="8" xfId="0" applyNumberFormat="1" applyFont="1" applyFill="1" applyBorder="1" applyAlignment="1">
      <alignment horizontal="center"/>
    </xf>
    <xf numFmtId="3" fontId="30" fillId="6" borderId="18" xfId="0" applyNumberFormat="1" applyFont="1" applyFill="1" applyBorder="1" applyAlignment="1">
      <alignment horizontal="center"/>
    </xf>
    <xf numFmtId="3" fontId="30" fillId="6" borderId="20" xfId="0" applyNumberFormat="1" applyFont="1" applyFill="1" applyBorder="1" applyAlignment="1">
      <alignment horizontal="center"/>
    </xf>
    <xf numFmtId="3" fontId="30" fillId="6" borderId="21" xfId="0" applyNumberFormat="1" applyFont="1" applyFill="1" applyBorder="1"/>
    <xf numFmtId="3" fontId="30" fillId="6" borderId="51" xfId="0" applyNumberFormat="1" applyFont="1" applyFill="1" applyBorder="1" applyAlignment="1">
      <alignment horizontal="center"/>
    </xf>
    <xf numFmtId="3" fontId="14" fillId="6" borderId="64" xfId="0" applyNumberFormat="1" applyFont="1" applyFill="1" applyBorder="1"/>
    <xf numFmtId="3" fontId="14" fillId="6" borderId="31" xfId="0" applyNumberFormat="1" applyFont="1" applyFill="1" applyBorder="1"/>
    <xf numFmtId="3" fontId="30" fillId="6" borderId="60" xfId="0" applyNumberFormat="1" applyFont="1" applyFill="1" applyBorder="1" applyAlignment="1">
      <alignment horizontal="center"/>
    </xf>
    <xf numFmtId="3" fontId="30" fillId="6" borderId="16" xfId="0" applyNumberFormat="1" applyFont="1" applyFill="1" applyBorder="1" applyAlignment="1">
      <alignment horizontal="center"/>
    </xf>
    <xf numFmtId="3" fontId="30" fillId="6" borderId="27" xfId="0" applyNumberFormat="1" applyFont="1" applyFill="1" applyBorder="1"/>
    <xf numFmtId="3" fontId="11" fillId="6" borderId="8" xfId="0" applyNumberFormat="1" applyFont="1" applyFill="1" applyBorder="1" applyAlignment="1">
      <alignment horizontal="center"/>
    </xf>
    <xf numFmtId="3" fontId="30" fillId="6" borderId="20" xfId="0" applyNumberFormat="1" applyFont="1" applyFill="1" applyBorder="1"/>
    <xf numFmtId="3" fontId="30" fillId="6" borderId="26" xfId="0" applyNumberFormat="1" applyFont="1" applyFill="1" applyBorder="1"/>
    <xf numFmtId="3" fontId="30" fillId="6" borderId="21" xfId="0" applyNumberFormat="1" applyFont="1" applyFill="1" applyBorder="1" applyAlignment="1">
      <alignment horizontal="center"/>
    </xf>
    <xf numFmtId="3" fontId="30" fillId="6" borderId="58" xfId="0" applyNumberFormat="1" applyFont="1" applyFill="1" applyBorder="1"/>
    <xf numFmtId="3" fontId="30" fillId="6" borderId="47" xfId="0" applyNumberFormat="1" applyFont="1" applyFill="1" applyBorder="1"/>
    <xf numFmtId="3" fontId="30" fillId="6" borderId="46" xfId="0" applyNumberFormat="1" applyFont="1" applyFill="1" applyBorder="1"/>
    <xf numFmtId="0" fontId="1" fillId="6" borderId="36" xfId="0" applyFont="1" applyFill="1" applyBorder="1"/>
    <xf numFmtId="0" fontId="1" fillId="6" borderId="2" xfId="0" applyFont="1" applyFill="1" applyBorder="1"/>
    <xf numFmtId="3" fontId="37" fillId="6" borderId="53" xfId="0" applyNumberFormat="1" applyFont="1" applyFill="1" applyBorder="1" applyAlignment="1">
      <alignment horizontal="center"/>
    </xf>
    <xf numFmtId="3" fontId="37" fillId="6" borderId="55" xfId="0" applyNumberFormat="1" applyFont="1" applyFill="1" applyBorder="1" applyAlignment="1">
      <alignment horizontal="center"/>
    </xf>
    <xf numFmtId="3" fontId="37" fillId="6" borderId="70" xfId="0" applyNumberFormat="1" applyFont="1" applyFill="1" applyBorder="1" applyAlignment="1">
      <alignment horizontal="center"/>
    </xf>
    <xf numFmtId="3" fontId="37" fillId="6" borderId="69" xfId="0" applyNumberFormat="1" applyFont="1" applyFill="1" applyBorder="1" applyAlignment="1">
      <alignment horizontal="center"/>
    </xf>
    <xf numFmtId="3" fontId="37" fillId="6" borderId="44" xfId="0" applyNumberFormat="1" applyFont="1" applyFill="1" applyBorder="1" applyAlignment="1">
      <alignment horizontal="center"/>
    </xf>
    <xf numFmtId="3" fontId="37" fillId="6" borderId="20" xfId="0" applyNumberFormat="1" applyFont="1" applyFill="1" applyBorder="1" applyAlignment="1">
      <alignment horizontal="center"/>
    </xf>
    <xf numFmtId="3" fontId="36" fillId="6" borderId="26" xfId="0" applyNumberFormat="1" applyFont="1" applyFill="1" applyBorder="1"/>
    <xf numFmtId="3" fontId="36" fillId="6" borderId="44" xfId="0" applyNumberFormat="1" applyFont="1" applyFill="1" applyBorder="1"/>
    <xf numFmtId="3" fontId="36" fillId="6" borderId="20" xfId="0" applyNumberFormat="1" applyFont="1" applyFill="1" applyBorder="1"/>
    <xf numFmtId="3" fontId="36" fillId="6" borderId="21" xfId="0" applyNumberFormat="1" applyFont="1" applyFill="1" applyBorder="1"/>
    <xf numFmtId="3" fontId="36" fillId="6" borderId="46" xfId="0" applyNumberFormat="1" applyFont="1" applyFill="1" applyBorder="1"/>
    <xf numFmtId="3" fontId="36" fillId="6" borderId="48" xfId="0" applyNumberFormat="1" applyFont="1" applyFill="1" applyBorder="1"/>
    <xf numFmtId="3" fontId="36" fillId="6" borderId="58" xfId="0" applyNumberFormat="1" applyFont="1" applyFill="1" applyBorder="1"/>
    <xf numFmtId="3" fontId="36" fillId="6" borderId="47" xfId="0" applyNumberFormat="1" applyFont="1" applyFill="1" applyBorder="1"/>
    <xf numFmtId="3" fontId="36" fillId="6" borderId="27" xfId="0" applyNumberFormat="1" applyFont="1" applyFill="1" applyBorder="1" applyAlignment="1">
      <alignment horizontal="center"/>
    </xf>
    <xf numFmtId="3" fontId="36" fillId="6" borderId="52" xfId="0" applyNumberFormat="1" applyFont="1" applyFill="1" applyBorder="1"/>
    <xf numFmtId="3" fontId="36" fillId="6" borderId="51" xfId="0" applyNumberFormat="1" applyFont="1" applyFill="1" applyBorder="1"/>
    <xf numFmtId="3" fontId="36" fillId="6" borderId="60" xfId="0" applyNumberFormat="1" applyFont="1" applyFill="1" applyBorder="1"/>
    <xf numFmtId="0" fontId="38" fillId="6" borderId="1" xfId="0" applyFont="1" applyFill="1" applyBorder="1" applyAlignment="1">
      <alignment horizontal="center"/>
    </xf>
    <xf numFmtId="3" fontId="40" fillId="6" borderId="64" xfId="0" applyNumberFormat="1" applyFont="1" applyFill="1" applyBorder="1" applyAlignment="1">
      <alignment horizontal="center"/>
    </xf>
    <xf numFmtId="1" fontId="28" fillId="6" borderId="64" xfId="0" applyNumberFormat="1" applyFont="1" applyFill="1" applyBorder="1" applyAlignment="1">
      <alignment horizontal="center"/>
    </xf>
    <xf numFmtId="1" fontId="28" fillId="6" borderId="68" xfId="0" applyNumberFormat="1" applyFont="1" applyFill="1" applyBorder="1" applyAlignment="1">
      <alignment horizontal="center"/>
    </xf>
    <xf numFmtId="1" fontId="28" fillId="6" borderId="29" xfId="0" applyNumberFormat="1" applyFont="1" applyFill="1" applyBorder="1"/>
    <xf numFmtId="1" fontId="28" fillId="6" borderId="31" xfId="0" applyNumberFormat="1" applyFont="1" applyFill="1" applyBorder="1"/>
    <xf numFmtId="3" fontId="10" fillId="6" borderId="26" xfId="0" applyNumberFormat="1" applyFont="1" applyFill="1" applyBorder="1" applyAlignment="1">
      <alignment horizontal="center"/>
    </xf>
    <xf numFmtId="3" fontId="30" fillId="6" borderId="44" xfId="0" applyNumberFormat="1" applyFont="1" applyFill="1" applyBorder="1"/>
    <xf numFmtId="3" fontId="10" fillId="6" borderId="48" xfId="0" applyNumberFormat="1" applyFont="1" applyFill="1" applyBorder="1" applyAlignment="1">
      <alignment horizontal="center"/>
    </xf>
    <xf numFmtId="3" fontId="11" fillId="6" borderId="46" xfId="0" applyNumberFormat="1" applyFont="1" applyFill="1" applyBorder="1"/>
    <xf numFmtId="3" fontId="10" fillId="6" borderId="26" xfId="0" applyNumberFormat="1" applyFont="1" applyFill="1" applyBorder="1"/>
    <xf numFmtId="3" fontId="10" fillId="6" borderId="44" xfId="0" applyNumberFormat="1" applyFont="1" applyFill="1" applyBorder="1"/>
    <xf numFmtId="3" fontId="10" fillId="6" borderId="27" xfId="0" applyNumberFormat="1" applyFont="1" applyFill="1" applyBorder="1" applyAlignment="1">
      <alignment horizontal="center"/>
    </xf>
    <xf numFmtId="3" fontId="10" fillId="6" borderId="52" xfId="0" applyNumberFormat="1" applyFont="1" applyFill="1" applyBorder="1" applyAlignment="1">
      <alignment horizontal="center"/>
    </xf>
    <xf numFmtId="3" fontId="30" fillId="6" borderId="52" xfId="0" applyNumberFormat="1" applyFont="1" applyFill="1" applyBorder="1"/>
    <xf numFmtId="0" fontId="10" fillId="6" borderId="5" xfId="0" applyFont="1" applyFill="1" applyBorder="1" applyAlignment="1">
      <alignment horizontal="center"/>
    </xf>
    <xf numFmtId="0" fontId="10" fillId="6" borderId="10" xfId="0" applyFont="1" applyFill="1" applyBorder="1" applyAlignment="1">
      <alignment horizontal="center"/>
    </xf>
    <xf numFmtId="0" fontId="10" fillId="6" borderId="39" xfId="0" applyFont="1" applyFill="1" applyBorder="1" applyAlignment="1">
      <alignment horizontal="center"/>
    </xf>
    <xf numFmtId="0" fontId="16" fillId="6" borderId="72" xfId="0" applyFont="1" applyFill="1" applyBorder="1"/>
    <xf numFmtId="2" fontId="16" fillId="6" borderId="74" xfId="0" applyNumberFormat="1" applyFont="1" applyFill="1" applyBorder="1"/>
    <xf numFmtId="0" fontId="1" fillId="0" borderId="17" xfId="0" applyFont="1" applyBorder="1"/>
    <xf numFmtId="0" fontId="16" fillId="17" borderId="61" xfId="0" applyFont="1" applyFill="1" applyBorder="1"/>
    <xf numFmtId="0" fontId="16" fillId="17" borderId="71" xfId="0" applyFont="1" applyFill="1" applyBorder="1"/>
    <xf numFmtId="0" fontId="16" fillId="17" borderId="34" xfId="0" applyFont="1" applyFill="1" applyBorder="1"/>
    <xf numFmtId="0" fontId="16" fillId="17" borderId="35" xfId="0" applyFont="1" applyFill="1" applyBorder="1"/>
    <xf numFmtId="2" fontId="32" fillId="17" borderId="65" xfId="0" applyNumberFormat="1" applyFont="1" applyFill="1" applyBorder="1" applyAlignment="1">
      <alignment horizontal="right"/>
    </xf>
    <xf numFmtId="0" fontId="16" fillId="17" borderId="64" xfId="0" applyFont="1" applyFill="1" applyBorder="1"/>
    <xf numFmtId="0" fontId="16" fillId="17" borderId="31" xfId="0" applyFont="1" applyFill="1" applyBorder="1"/>
    <xf numFmtId="0" fontId="16" fillId="17" borderId="30" xfId="0" applyFont="1" applyFill="1" applyBorder="1"/>
    <xf numFmtId="0" fontId="16" fillId="17" borderId="39" xfId="0" applyFont="1" applyFill="1" applyBorder="1"/>
    <xf numFmtId="2" fontId="32" fillId="17" borderId="38" xfId="0" applyNumberFormat="1" applyFont="1" applyFill="1" applyBorder="1" applyAlignment="1">
      <alignment horizontal="right"/>
    </xf>
    <xf numFmtId="0" fontId="29" fillId="20" borderId="35" xfId="0" applyFont="1" applyFill="1" applyBorder="1"/>
    <xf numFmtId="0" fontId="16" fillId="20" borderId="33" xfId="0" applyFont="1" applyFill="1" applyBorder="1"/>
    <xf numFmtId="0" fontId="16" fillId="20" borderId="34" xfId="0" applyFont="1" applyFill="1" applyBorder="1"/>
    <xf numFmtId="0" fontId="16" fillId="20" borderId="65" xfId="0" applyFont="1" applyFill="1" applyBorder="1"/>
    <xf numFmtId="2" fontId="16" fillId="20" borderId="35" xfId="0" applyNumberFormat="1" applyFont="1" applyFill="1" applyBorder="1"/>
    <xf numFmtId="0" fontId="29" fillId="20" borderId="39" xfId="0" applyFont="1" applyFill="1" applyBorder="1"/>
    <xf numFmtId="0" fontId="16" fillId="20" borderId="37" xfId="0" applyFont="1" applyFill="1" applyBorder="1"/>
    <xf numFmtId="0" fontId="16" fillId="20" borderId="30" xfId="0" applyFont="1" applyFill="1" applyBorder="1"/>
    <xf numFmtId="0" fontId="16" fillId="20" borderId="38" xfId="0" applyFont="1" applyFill="1" applyBorder="1"/>
    <xf numFmtId="2" fontId="16" fillId="20" borderId="39" xfId="0" applyNumberFormat="1" applyFont="1" applyFill="1" applyBorder="1"/>
    <xf numFmtId="2" fontId="16" fillId="20" borderId="38" xfId="0" applyNumberFormat="1" applyFont="1" applyFill="1" applyBorder="1"/>
    <xf numFmtId="0" fontId="0" fillId="19" borderId="23" xfId="0" applyFill="1" applyBorder="1"/>
    <xf numFmtId="0" fontId="67" fillId="19" borderId="62" xfId="0" applyFont="1" applyFill="1" applyBorder="1"/>
    <xf numFmtId="0" fontId="67" fillId="19" borderId="0" xfId="0" applyFont="1" applyFill="1"/>
    <xf numFmtId="0" fontId="67" fillId="19" borderId="12" xfId="0" applyFont="1" applyFill="1" applyBorder="1"/>
    <xf numFmtId="2" fontId="32" fillId="19" borderId="17" xfId="0" applyNumberFormat="1" applyFont="1" applyFill="1" applyBorder="1"/>
    <xf numFmtId="2" fontId="32" fillId="19" borderId="24" xfId="0" applyNumberFormat="1" applyFont="1" applyFill="1" applyBorder="1"/>
    <xf numFmtId="2" fontId="16" fillId="0" borderId="35" xfId="0" applyNumberFormat="1" applyFont="1" applyBorder="1"/>
    <xf numFmtId="2" fontId="16" fillId="0" borderId="39" xfId="0" applyNumberFormat="1" applyFont="1" applyBorder="1"/>
    <xf numFmtId="0" fontId="18" fillId="4" borderId="35" xfId="0" applyFont="1" applyFill="1" applyBorder="1"/>
    <xf numFmtId="0" fontId="18" fillId="4" borderId="33" xfId="0" applyFont="1" applyFill="1" applyBorder="1"/>
    <xf numFmtId="0" fontId="18" fillId="4" borderId="34" xfId="0" applyFont="1" applyFill="1" applyBorder="1"/>
    <xf numFmtId="0" fontId="18" fillId="4" borderId="65" xfId="0" applyFont="1" applyFill="1" applyBorder="1"/>
    <xf numFmtId="2" fontId="16" fillId="4" borderId="35" xfId="0" applyNumberFormat="1" applyFont="1" applyFill="1" applyBorder="1"/>
    <xf numFmtId="0" fontId="16" fillId="10" borderId="35" xfId="0" applyFont="1" applyFill="1" applyBorder="1"/>
    <xf numFmtId="0" fontId="16" fillId="10" borderId="34" xfId="0" applyFont="1" applyFill="1" applyBorder="1"/>
    <xf numFmtId="0" fontId="16" fillId="10" borderId="65" xfId="0" applyFont="1" applyFill="1" applyBorder="1"/>
    <xf numFmtId="2" fontId="16" fillId="10" borderId="35" xfId="0" applyNumberFormat="1" applyFont="1" applyFill="1" applyBorder="1"/>
    <xf numFmtId="2" fontId="16" fillId="10" borderId="34" xfId="0" applyNumberFormat="1" applyFont="1" applyFill="1" applyBorder="1"/>
    <xf numFmtId="0" fontId="16" fillId="10" borderId="39" xfId="0" applyFont="1" applyFill="1" applyBorder="1"/>
    <xf numFmtId="0" fontId="16" fillId="10" borderId="38" xfId="0" applyFont="1" applyFill="1" applyBorder="1"/>
    <xf numFmtId="2" fontId="16" fillId="10" borderId="39" xfId="0" applyNumberFormat="1" applyFont="1" applyFill="1" applyBorder="1"/>
    <xf numFmtId="2" fontId="16" fillId="10" borderId="30" xfId="0" applyNumberFormat="1" applyFont="1" applyFill="1" applyBorder="1"/>
    <xf numFmtId="16" fontId="14" fillId="21" borderId="37" xfId="0" applyNumberFormat="1" applyFont="1" applyFill="1" applyBorder="1" applyAlignment="1">
      <alignment horizontal="center"/>
    </xf>
    <xf numFmtId="0" fontId="16" fillId="21" borderId="80" xfId="0" applyFont="1" applyFill="1" applyBorder="1"/>
    <xf numFmtId="0" fontId="14" fillId="21" borderId="80" xfId="0" applyFont="1" applyFill="1" applyBorder="1"/>
    <xf numFmtId="0" fontId="0" fillId="21" borderId="80" xfId="0" applyFill="1" applyBorder="1"/>
    <xf numFmtId="0" fontId="0" fillId="21" borderId="0" xfId="0" applyFill="1"/>
    <xf numFmtId="3" fontId="14" fillId="21" borderId="81" xfId="0" applyNumberFormat="1" applyFont="1" applyFill="1" applyBorder="1" applyAlignment="1">
      <alignment horizontal="center"/>
    </xf>
    <xf numFmtId="3" fontId="14" fillId="21" borderId="42" xfId="0" applyNumberFormat="1" applyFont="1" applyFill="1" applyBorder="1" applyAlignment="1">
      <alignment horizontal="center"/>
    </xf>
    <xf numFmtId="0" fontId="10" fillId="22" borderId="2" xfId="0" applyFont="1" applyFill="1" applyBorder="1" applyAlignment="1">
      <alignment horizontal="center"/>
    </xf>
    <xf numFmtId="0" fontId="14" fillId="22" borderId="2" xfId="0" applyFont="1" applyFill="1" applyBorder="1"/>
    <xf numFmtId="0" fontId="11" fillId="22" borderId="2" xfId="0" applyFont="1" applyFill="1" applyBorder="1"/>
    <xf numFmtId="0" fontId="0" fillId="22" borderId="1" xfId="0" applyFill="1" applyBorder="1"/>
    <xf numFmtId="0" fontId="10" fillId="8" borderId="21" xfId="0" applyFont="1" applyFill="1" applyBorder="1"/>
    <xf numFmtId="0" fontId="0" fillId="8" borderId="20" xfId="0" applyFill="1" applyBorder="1"/>
    <xf numFmtId="0" fontId="0" fillId="8" borderId="0" xfId="0" applyFill="1"/>
    <xf numFmtId="3" fontId="10" fillId="8" borderId="19" xfId="0" applyNumberFormat="1" applyFont="1" applyFill="1" applyBorder="1" applyAlignment="1">
      <alignment horizontal="center"/>
    </xf>
    <xf numFmtId="3" fontId="10" fillId="8" borderId="44" xfId="0" applyNumberFormat="1" applyFont="1" applyFill="1" applyBorder="1" applyAlignment="1">
      <alignment horizontal="center"/>
    </xf>
    <xf numFmtId="0" fontId="0" fillId="22" borderId="45" xfId="0" applyFill="1" applyBorder="1"/>
    <xf numFmtId="0" fontId="10" fillId="22" borderId="22" xfId="0" applyFont="1" applyFill="1" applyBorder="1" applyAlignment="1">
      <alignment horizontal="center"/>
    </xf>
    <xf numFmtId="14" fontId="14" fillId="22" borderId="22" xfId="0" applyNumberFormat="1" applyFont="1" applyFill="1" applyBorder="1"/>
    <xf numFmtId="0" fontId="14" fillId="22" borderId="22" xfId="0" applyFont="1" applyFill="1" applyBorder="1"/>
    <xf numFmtId="0" fontId="10" fillId="22" borderId="45" xfId="0" applyFont="1" applyFill="1" applyBorder="1"/>
    <xf numFmtId="0" fontId="14" fillId="22" borderId="20" xfId="0" applyFont="1" applyFill="1" applyBorder="1"/>
    <xf numFmtId="0" fontId="14" fillId="22" borderId="19" xfId="0" applyFont="1" applyFill="1" applyBorder="1"/>
    <xf numFmtId="0" fontId="14" fillId="22" borderId="49" xfId="0" applyFont="1" applyFill="1" applyBorder="1"/>
    <xf numFmtId="0" fontId="10" fillId="22" borderId="50" xfId="0" applyFont="1" applyFill="1" applyBorder="1" applyAlignment="1">
      <alignment horizontal="center"/>
    </xf>
    <xf numFmtId="0" fontId="14" fillId="22" borderId="51" xfId="0" applyFont="1" applyFill="1" applyBorder="1"/>
    <xf numFmtId="0" fontId="14" fillId="22" borderId="32" xfId="0" applyFont="1" applyFill="1" applyBorder="1"/>
    <xf numFmtId="0" fontId="0" fillId="22" borderId="82" xfId="0" applyFill="1" applyBorder="1"/>
    <xf numFmtId="0" fontId="10" fillId="22" borderId="25" xfId="0" applyFont="1" applyFill="1" applyBorder="1" applyAlignment="1">
      <alignment horizontal="center"/>
    </xf>
    <xf numFmtId="0" fontId="14" fillId="22" borderId="25" xfId="0" applyFont="1" applyFill="1" applyBorder="1"/>
    <xf numFmtId="0" fontId="14" fillId="22" borderId="58" xfId="0" applyFont="1" applyFill="1" applyBorder="1"/>
    <xf numFmtId="0" fontId="1" fillId="22" borderId="20" xfId="0" applyFont="1" applyFill="1" applyBorder="1" applyAlignment="1">
      <alignment horizontal="center"/>
    </xf>
    <xf numFmtId="0" fontId="26" fillId="22" borderId="20" xfId="0" applyFont="1" applyFill="1" applyBorder="1"/>
    <xf numFmtId="0" fontId="26" fillId="22" borderId="19" xfId="0" applyFont="1" applyFill="1" applyBorder="1"/>
    <xf numFmtId="0" fontId="0" fillId="22" borderId="19" xfId="0" applyFill="1" applyBorder="1"/>
    <xf numFmtId="0" fontId="14" fillId="22" borderId="45" xfId="0" applyFont="1" applyFill="1" applyBorder="1"/>
    <xf numFmtId="0" fontId="14" fillId="22" borderId="22" xfId="0" applyFont="1" applyFill="1" applyBorder="1" applyAlignment="1">
      <alignment horizontal="center"/>
    </xf>
    <xf numFmtId="0" fontId="0" fillId="22" borderId="20" xfId="0" applyFill="1" applyBorder="1"/>
    <xf numFmtId="0" fontId="0" fillId="22" borderId="56" xfId="0" applyFill="1" applyBorder="1"/>
    <xf numFmtId="0" fontId="0" fillId="22" borderId="0" xfId="0" applyFill="1"/>
    <xf numFmtId="0" fontId="1" fillId="22" borderId="22" xfId="0" applyFont="1" applyFill="1" applyBorder="1" applyAlignment="1">
      <alignment horizontal="center"/>
    </xf>
    <xf numFmtId="0" fontId="26" fillId="22" borderId="22" xfId="0" applyFont="1" applyFill="1" applyBorder="1"/>
    <xf numFmtId="0" fontId="10" fillId="22" borderId="45" xfId="0" applyFont="1" applyFill="1" applyBorder="1" applyAlignment="1">
      <alignment horizontal="center"/>
    </xf>
    <xf numFmtId="0" fontId="1" fillId="22" borderId="46" xfId="0" applyFont="1" applyFill="1" applyBorder="1" applyAlignment="1">
      <alignment horizontal="center"/>
    </xf>
    <xf numFmtId="0" fontId="26" fillId="22" borderId="24" xfId="0" applyFont="1" applyFill="1" applyBorder="1"/>
    <xf numFmtId="2" fontId="14" fillId="21" borderId="81" xfId="0" applyNumberFormat="1" applyFont="1" applyFill="1" applyBorder="1" applyAlignment="1">
      <alignment horizontal="center"/>
    </xf>
    <xf numFmtId="0" fontId="14" fillId="21" borderId="42" xfId="0" applyFont="1" applyFill="1" applyBorder="1" applyAlignment="1">
      <alignment horizontal="center"/>
    </xf>
    <xf numFmtId="1" fontId="14" fillId="21" borderId="81" xfId="0" applyNumberFormat="1" applyFont="1" applyFill="1" applyBorder="1" applyAlignment="1">
      <alignment horizontal="center"/>
    </xf>
    <xf numFmtId="0" fontId="16" fillId="21" borderId="88" xfId="0" applyFont="1" applyFill="1" applyBorder="1"/>
    <xf numFmtId="0" fontId="10" fillId="8" borderId="0" xfId="0" applyFont="1" applyFill="1"/>
    <xf numFmtId="14" fontId="10" fillId="8" borderId="17" xfId="0" applyNumberFormat="1" applyFont="1" applyFill="1" applyBorder="1"/>
    <xf numFmtId="0" fontId="14" fillId="8" borderId="19" xfId="0" applyFont="1" applyFill="1" applyBorder="1"/>
    <xf numFmtId="0" fontId="10" fillId="8" borderId="19" xfId="0" applyFont="1" applyFill="1" applyBorder="1"/>
    <xf numFmtId="14" fontId="10" fillId="8" borderId="54" xfId="0" applyNumberFormat="1" applyFont="1" applyFill="1" applyBorder="1"/>
    <xf numFmtId="0" fontId="14" fillId="8" borderId="54" xfId="0" applyFont="1" applyFill="1" applyBorder="1"/>
    <xf numFmtId="0" fontId="10" fillId="8" borderId="54" xfId="0" applyFont="1" applyFill="1" applyBorder="1"/>
    <xf numFmtId="3" fontId="10" fillId="8" borderId="54" xfId="0" applyNumberFormat="1" applyFont="1" applyFill="1" applyBorder="1" applyAlignment="1">
      <alignment horizontal="center"/>
    </xf>
    <xf numFmtId="3" fontId="10" fillId="8" borderId="55" xfId="0" applyNumberFormat="1" applyFont="1" applyFill="1" applyBorder="1" applyAlignment="1">
      <alignment horizontal="center"/>
    </xf>
    <xf numFmtId="0" fontId="0" fillId="8" borderId="19" xfId="0" applyFill="1" applyBorder="1"/>
    <xf numFmtId="0" fontId="14" fillId="8" borderId="21" xfId="0" applyFont="1" applyFill="1" applyBorder="1"/>
    <xf numFmtId="0" fontId="40" fillId="8" borderId="20" xfId="0" applyFont="1" applyFill="1" applyBorder="1"/>
    <xf numFmtId="2" fontId="10" fillId="8" borderId="19" xfId="0" applyNumberFormat="1" applyFont="1" applyFill="1" applyBorder="1" applyAlignment="1">
      <alignment horizontal="center"/>
    </xf>
    <xf numFmtId="0" fontId="10" fillId="8" borderId="44" xfId="0" applyFont="1" applyFill="1" applyBorder="1" applyAlignment="1">
      <alignment horizontal="center"/>
    </xf>
    <xf numFmtId="0" fontId="1" fillId="8" borderId="47" xfId="0" applyFont="1" applyFill="1" applyBorder="1"/>
    <xf numFmtId="0" fontId="26" fillId="8" borderId="25" xfId="0" applyFont="1" applyFill="1" applyBorder="1"/>
    <xf numFmtId="0" fontId="26" fillId="8" borderId="58" xfId="0" applyFont="1" applyFill="1" applyBorder="1"/>
    <xf numFmtId="2" fontId="1" fillId="8" borderId="24" xfId="0" applyNumberFormat="1" applyFont="1" applyFill="1" applyBorder="1" applyAlignment="1">
      <alignment horizontal="center"/>
    </xf>
    <xf numFmtId="16" fontId="10" fillId="8" borderId="19" xfId="0" applyNumberFormat="1" applyFont="1" applyFill="1" applyBorder="1"/>
    <xf numFmtId="14" fontId="10" fillId="8" borderId="19" xfId="0" applyNumberFormat="1" applyFont="1" applyFill="1" applyBorder="1"/>
    <xf numFmtId="0" fontId="14" fillId="8" borderId="24" xfId="0" applyFont="1" applyFill="1" applyBorder="1"/>
    <xf numFmtId="3" fontId="10" fillId="8" borderId="24" xfId="0" applyNumberFormat="1" applyFont="1" applyFill="1" applyBorder="1" applyAlignment="1">
      <alignment horizontal="center"/>
    </xf>
    <xf numFmtId="3" fontId="0" fillId="8" borderId="44" xfId="0" applyNumberFormat="1" applyFill="1" applyBorder="1" applyAlignment="1">
      <alignment horizontal="center"/>
    </xf>
    <xf numFmtId="0" fontId="11" fillId="0" borderId="32" xfId="0" applyFont="1" applyBorder="1"/>
    <xf numFmtId="16" fontId="14" fillId="21" borderId="56" xfId="0" applyNumberFormat="1" applyFont="1" applyFill="1" applyBorder="1" applyAlignment="1">
      <alignment horizontal="center"/>
    </xf>
    <xf numFmtId="0" fontId="16" fillId="21" borderId="67" xfId="0" applyFont="1" applyFill="1" applyBorder="1"/>
    <xf numFmtId="0" fontId="14" fillId="21" borderId="67" xfId="0" applyFont="1" applyFill="1" applyBorder="1"/>
    <xf numFmtId="0" fontId="0" fillId="21" borderId="67" xfId="0" applyFill="1" applyBorder="1"/>
    <xf numFmtId="3" fontId="14" fillId="21" borderId="89" xfId="0" applyNumberFormat="1" applyFont="1" applyFill="1" applyBorder="1" applyAlignment="1">
      <alignment horizontal="center"/>
    </xf>
    <xf numFmtId="0" fontId="0" fillId="22" borderId="76" xfId="0" applyFill="1" applyBorder="1"/>
    <xf numFmtId="0" fontId="10" fillId="22" borderId="77" xfId="0" applyFont="1" applyFill="1" applyBorder="1" applyAlignment="1">
      <alignment horizontal="center"/>
    </xf>
    <xf numFmtId="0" fontId="14" fillId="22" borderId="70" xfId="0" applyFont="1" applyFill="1" applyBorder="1"/>
    <xf numFmtId="0" fontId="14" fillId="22" borderId="54" xfId="0" applyFont="1" applyFill="1" applyBorder="1"/>
    <xf numFmtId="3" fontId="0" fillId="0" borderId="54" xfId="0" applyNumberFormat="1" applyBorder="1"/>
    <xf numFmtId="3" fontId="0" fillId="0" borderId="55" xfId="0" applyNumberFormat="1" applyBorder="1"/>
    <xf numFmtId="1" fontId="10" fillId="8" borderId="19" xfId="0" applyNumberFormat="1" applyFont="1" applyFill="1" applyBorder="1" applyAlignment="1">
      <alignment horizontal="center"/>
    </xf>
    <xf numFmtId="1" fontId="10" fillId="8" borderId="44" xfId="0" applyNumberFormat="1" applyFont="1" applyFill="1" applyBorder="1" applyAlignment="1">
      <alignment horizontal="center"/>
    </xf>
    <xf numFmtId="0" fontId="10" fillId="8" borderId="23" xfId="0" applyFont="1" applyFill="1" applyBorder="1"/>
    <xf numFmtId="0" fontId="14" fillId="8" borderId="23" xfId="0" applyFont="1" applyFill="1" applyBorder="1"/>
    <xf numFmtId="0" fontId="10" fillId="8" borderId="48" xfId="0" applyFont="1" applyFill="1" applyBorder="1" applyAlignment="1">
      <alignment horizontal="center"/>
    </xf>
    <xf numFmtId="3" fontId="31" fillId="8" borderId="19" xfId="0" applyNumberFormat="1" applyFont="1" applyFill="1" applyBorder="1" applyAlignment="1">
      <alignment horizontal="center"/>
    </xf>
    <xf numFmtId="0" fontId="0" fillId="8" borderId="44" xfId="0" applyFill="1" applyBorder="1" applyAlignment="1">
      <alignment horizontal="center"/>
    </xf>
    <xf numFmtId="0" fontId="10" fillId="8" borderId="22" xfId="0" applyFont="1" applyFill="1" applyBorder="1"/>
    <xf numFmtId="0" fontId="14" fillId="8" borderId="22" xfId="0" applyFont="1" applyFill="1" applyBorder="1"/>
    <xf numFmtId="0" fontId="0" fillId="8" borderId="22" xfId="0" applyFill="1" applyBorder="1"/>
    <xf numFmtId="0" fontId="10" fillId="8" borderId="24" xfId="0" applyFont="1" applyFill="1" applyBorder="1"/>
    <xf numFmtId="0" fontId="0" fillId="8" borderId="47" xfId="0" applyFill="1" applyBorder="1"/>
    <xf numFmtId="0" fontId="10" fillId="3" borderId="23" xfId="0" applyFont="1" applyFill="1" applyBorder="1"/>
    <xf numFmtId="0" fontId="14" fillId="3" borderId="23" xfId="0" applyFont="1" applyFill="1" applyBorder="1"/>
    <xf numFmtId="0" fontId="0" fillId="3" borderId="19" xfId="0" applyFill="1" applyBorder="1"/>
    <xf numFmtId="3" fontId="10" fillId="3" borderId="19" xfId="0" applyNumberFormat="1" applyFont="1" applyFill="1" applyBorder="1" applyAlignment="1">
      <alignment horizontal="center"/>
    </xf>
    <xf numFmtId="0" fontId="10" fillId="3" borderId="44" xfId="0" applyFont="1" applyFill="1" applyBorder="1" applyAlignment="1">
      <alignment horizontal="center"/>
    </xf>
    <xf numFmtId="0" fontId="1" fillId="6" borderId="31" xfId="0" applyFont="1" applyFill="1" applyBorder="1"/>
    <xf numFmtId="0" fontId="0" fillId="6" borderId="30" xfId="0" applyFill="1" applyBorder="1"/>
    <xf numFmtId="0" fontId="0" fillId="6" borderId="75" xfId="0" applyFill="1" applyBorder="1" applyAlignment="1">
      <alignment horizontal="center"/>
    </xf>
    <xf numFmtId="0" fontId="0" fillId="8" borderId="87" xfId="0" applyFill="1" applyBorder="1" applyAlignment="1">
      <alignment horizontal="center"/>
    </xf>
    <xf numFmtId="0" fontId="0" fillId="8" borderId="59" xfId="0" applyFill="1" applyBorder="1" applyAlignment="1">
      <alignment horizontal="center"/>
    </xf>
    <xf numFmtId="0" fontId="14" fillId="8" borderId="17" xfId="0" applyFont="1" applyFill="1" applyBorder="1"/>
    <xf numFmtId="14" fontId="31" fillId="8" borderId="24" xfId="0" applyNumberFormat="1" applyFont="1" applyFill="1" applyBorder="1" applyAlignment="1">
      <alignment horizontal="left"/>
    </xf>
    <xf numFmtId="0" fontId="26" fillId="8" borderId="24" xfId="0" applyFont="1" applyFill="1" applyBorder="1"/>
    <xf numFmtId="3" fontId="1" fillId="8" borderId="19" xfId="0" applyNumberFormat="1" applyFont="1" applyFill="1" applyBorder="1" applyAlignment="1">
      <alignment horizontal="center"/>
    </xf>
    <xf numFmtId="3" fontId="1" fillId="8" borderId="44" xfId="0" applyNumberFormat="1" applyFont="1" applyFill="1" applyBorder="1" applyAlignment="1">
      <alignment horizontal="center"/>
    </xf>
    <xf numFmtId="0" fontId="10" fillId="8" borderId="17" xfId="0" applyFont="1" applyFill="1" applyBorder="1"/>
    <xf numFmtId="16" fontId="10" fillId="8" borderId="24" xfId="0" applyNumberFormat="1" applyFont="1" applyFill="1" applyBorder="1"/>
    <xf numFmtId="0" fontId="24" fillId="21" borderId="56" xfId="0" applyFont="1" applyFill="1" applyBorder="1" applyAlignment="1">
      <alignment horizontal="center"/>
    </xf>
    <xf numFmtId="0" fontId="24" fillId="21" borderId="63" xfId="0" applyFont="1" applyFill="1" applyBorder="1" applyAlignment="1">
      <alignment horizontal="center"/>
    </xf>
    <xf numFmtId="0" fontId="24" fillId="21" borderId="40" xfId="0" applyFont="1" applyFill="1" applyBorder="1" applyAlignment="1">
      <alignment horizontal="center"/>
    </xf>
    <xf numFmtId="0" fontId="24" fillId="21" borderId="2" xfId="0" applyFont="1" applyFill="1" applyBorder="1" applyAlignment="1">
      <alignment horizontal="center"/>
    </xf>
    <xf numFmtId="0" fontId="24" fillId="21" borderId="4" xfId="0" applyFont="1" applyFill="1" applyBorder="1" applyAlignment="1">
      <alignment horizontal="center"/>
    </xf>
    <xf numFmtId="0" fontId="24" fillId="21" borderId="11" xfId="0" applyFont="1" applyFill="1" applyBorder="1" applyAlignment="1">
      <alignment horizontal="center"/>
    </xf>
    <xf numFmtId="0" fontId="24" fillId="21" borderId="23" xfId="0" applyFont="1" applyFill="1" applyBorder="1" applyAlignment="1">
      <alignment horizontal="center"/>
    </xf>
    <xf numFmtId="0" fontId="24" fillId="21" borderId="0" xfId="0" applyFont="1" applyFill="1" applyAlignment="1">
      <alignment horizontal="center"/>
    </xf>
    <xf numFmtId="0" fontId="24" fillId="21" borderId="15" xfId="0" applyFont="1" applyFill="1" applyBorder="1" applyAlignment="1">
      <alignment horizontal="center"/>
    </xf>
    <xf numFmtId="0" fontId="24" fillId="21" borderId="79" xfId="0" applyFont="1" applyFill="1" applyBorder="1" applyAlignment="1">
      <alignment horizontal="center"/>
    </xf>
    <xf numFmtId="0" fontId="41" fillId="3" borderId="45" xfId="0" applyFont="1" applyFill="1" applyBorder="1"/>
    <xf numFmtId="0" fontId="41" fillId="3" borderId="26" xfId="0" applyFont="1" applyFill="1" applyBorder="1"/>
    <xf numFmtId="0" fontId="41" fillId="3" borderId="19" xfId="0" applyFont="1" applyFill="1" applyBorder="1"/>
    <xf numFmtId="0" fontId="42" fillId="3" borderId="19" xfId="0" applyFont="1" applyFill="1" applyBorder="1"/>
    <xf numFmtId="3" fontId="16" fillId="3" borderId="19" xfId="0" applyNumberFormat="1" applyFont="1" applyFill="1" applyBorder="1" applyAlignment="1">
      <alignment horizontal="center"/>
    </xf>
    <xf numFmtId="3" fontId="42" fillId="3" borderId="44" xfId="0" applyNumberFormat="1" applyFont="1" applyFill="1" applyBorder="1"/>
    <xf numFmtId="0" fontId="41" fillId="19" borderId="45" xfId="0" applyFont="1" applyFill="1" applyBorder="1"/>
    <xf numFmtId="0" fontId="41" fillId="19" borderId="26" xfId="0" applyFont="1" applyFill="1" applyBorder="1"/>
    <xf numFmtId="0" fontId="41" fillId="19" borderId="19" xfId="0" applyFont="1" applyFill="1" applyBorder="1"/>
    <xf numFmtId="0" fontId="42" fillId="19" borderId="19" xfId="0" applyFont="1" applyFill="1" applyBorder="1"/>
    <xf numFmtId="3" fontId="42" fillId="19" borderId="19" xfId="0" applyNumberFormat="1" applyFont="1" applyFill="1" applyBorder="1"/>
    <xf numFmtId="3" fontId="16" fillId="19" borderId="44" xfId="0" applyNumberFormat="1" applyFont="1" applyFill="1" applyBorder="1" applyAlignment="1">
      <alignment horizontal="center"/>
    </xf>
    <xf numFmtId="0" fontId="0" fillId="13" borderId="49" xfId="0" applyFill="1" applyBorder="1"/>
    <xf numFmtId="0" fontId="0" fillId="13" borderId="27" xfId="0" applyFill="1" applyBorder="1" applyAlignment="1">
      <alignment horizontal="center"/>
    </xf>
    <xf numFmtId="0" fontId="0" fillId="13" borderId="32" xfId="0" applyFill="1" applyBorder="1" applyAlignment="1">
      <alignment horizontal="center"/>
    </xf>
    <xf numFmtId="0" fontId="18" fillId="13" borderId="32" xfId="0" applyFont="1" applyFill="1" applyBorder="1" applyAlignment="1">
      <alignment horizontal="left"/>
    </xf>
    <xf numFmtId="3" fontId="65" fillId="13" borderId="52" xfId="0" applyNumberFormat="1" applyFont="1" applyFill="1" applyBorder="1" applyAlignment="1">
      <alignment horizontal="center"/>
    </xf>
    <xf numFmtId="0" fontId="0" fillId="23" borderId="63" xfId="0" applyFill="1" applyBorder="1"/>
    <xf numFmtId="0" fontId="0" fillId="23" borderId="2" xfId="0" applyFill="1" applyBorder="1"/>
    <xf numFmtId="3" fontId="0" fillId="23" borderId="40" xfId="0" applyNumberFormat="1" applyFill="1" applyBorder="1"/>
    <xf numFmtId="3" fontId="0" fillId="23" borderId="4" xfId="0" applyNumberFormat="1" applyFill="1" applyBorder="1"/>
    <xf numFmtId="0" fontId="19" fillId="23" borderId="64" xfId="0" applyFont="1" applyFill="1" applyBorder="1"/>
    <xf numFmtId="0" fontId="0" fillId="23" borderId="30" xfId="0" applyFill="1" applyBorder="1"/>
    <xf numFmtId="3" fontId="19" fillId="23" borderId="28" xfId="0" applyNumberFormat="1" applyFont="1" applyFill="1" applyBorder="1" applyAlignment="1">
      <alignment horizontal="center"/>
    </xf>
    <xf numFmtId="3" fontId="19" fillId="23" borderId="68" xfId="0" applyNumberFormat="1" applyFont="1" applyFill="1" applyBorder="1" applyAlignment="1">
      <alignment horizontal="center"/>
    </xf>
    <xf numFmtId="0" fontId="13" fillId="0" borderId="37" xfId="0" applyFont="1" applyBorder="1" applyAlignment="1">
      <alignment horizontal="center"/>
    </xf>
    <xf numFmtId="3" fontId="37" fillId="0" borderId="17" xfId="0" applyNumberFormat="1" applyFont="1" applyBorder="1" applyAlignment="1">
      <alignment horizontal="right"/>
    </xf>
    <xf numFmtId="0" fontId="13" fillId="0" borderId="45" xfId="0" applyFont="1" applyBorder="1" applyAlignment="1">
      <alignment horizontal="center"/>
    </xf>
    <xf numFmtId="0" fontId="13" fillId="15" borderId="19" xfId="0" applyFont="1" applyFill="1" applyBorder="1"/>
    <xf numFmtId="3" fontId="32" fillId="15" borderId="19" xfId="0" applyNumberFormat="1" applyFont="1" applyFill="1" applyBorder="1" applyAlignment="1">
      <alignment horizontal="right"/>
    </xf>
    <xf numFmtId="3" fontId="62" fillId="15" borderId="48" xfId="0" applyNumberFormat="1" applyFont="1" applyFill="1" applyBorder="1" applyAlignment="1">
      <alignment horizontal="center"/>
    </xf>
    <xf numFmtId="3" fontId="0" fillId="0" borderId="0" xfId="0" applyNumberFormat="1" applyAlignment="1">
      <alignment horizontal="center"/>
    </xf>
    <xf numFmtId="0" fontId="0" fillId="15" borderId="44" xfId="0" applyFill="1" applyBorder="1" applyAlignment="1">
      <alignment horizontal="center"/>
    </xf>
    <xf numFmtId="3" fontId="68" fillId="0" borderId="44" xfId="0" applyNumberFormat="1" applyFont="1" applyBorder="1" applyAlignment="1">
      <alignment horizontal="center"/>
    </xf>
    <xf numFmtId="2" fontId="32" fillId="6" borderId="35" xfId="0" applyNumberFormat="1" applyFont="1" applyFill="1" applyBorder="1" applyAlignment="1">
      <alignment horizontal="right"/>
    </xf>
    <xf numFmtId="2" fontId="32" fillId="6" borderId="39" xfId="0" applyNumberFormat="1" applyFont="1" applyFill="1" applyBorder="1" applyAlignment="1">
      <alignment horizontal="right"/>
    </xf>
    <xf numFmtId="0" fontId="16" fillId="20" borderId="54" xfId="0" applyFont="1" applyFill="1" applyBorder="1"/>
    <xf numFmtId="2" fontId="16" fillId="20" borderId="32" xfId="0" applyNumberFormat="1" applyFont="1" applyFill="1" applyBorder="1"/>
    <xf numFmtId="0" fontId="0" fillId="10" borderId="5" xfId="0" applyFill="1" applyBorder="1"/>
    <xf numFmtId="2" fontId="32" fillId="10" borderId="39" xfId="0" applyNumberFormat="1" applyFont="1" applyFill="1" applyBorder="1"/>
    <xf numFmtId="2" fontId="16" fillId="19" borderId="35" xfId="0" applyNumberFormat="1" applyFont="1" applyFill="1" applyBorder="1"/>
    <xf numFmtId="3" fontId="45" fillId="13" borderId="32" xfId="0" applyNumberFormat="1" applyFont="1" applyFill="1" applyBorder="1" applyAlignment="1">
      <alignment horizontal="center"/>
    </xf>
    <xf numFmtId="0" fontId="0" fillId="15" borderId="19" xfId="0" applyFill="1" applyBorder="1" applyAlignment="1">
      <alignment horizontal="center"/>
    </xf>
    <xf numFmtId="0" fontId="0" fillId="15" borderId="19" xfId="0" applyFill="1" applyBorder="1"/>
    <xf numFmtId="0" fontId="1" fillId="15" borderId="19" xfId="0" applyFont="1" applyFill="1" applyBorder="1"/>
    <xf numFmtId="3" fontId="31" fillId="5" borderId="61" xfId="0" applyNumberFormat="1" applyFont="1" applyFill="1" applyBorder="1" applyAlignment="1">
      <alignment horizontal="center"/>
    </xf>
    <xf numFmtId="3" fontId="31" fillId="5" borderId="35" xfId="0" applyNumberFormat="1" applyFont="1" applyFill="1" applyBorder="1" applyAlignment="1">
      <alignment horizontal="center"/>
    </xf>
    <xf numFmtId="3" fontId="29" fillId="15" borderId="19" xfId="0" applyNumberFormat="1" applyFont="1" applyFill="1" applyBorder="1" applyAlignment="1">
      <alignment horizontal="right"/>
    </xf>
    <xf numFmtId="3" fontId="29" fillId="15" borderId="44" xfId="0" applyNumberFormat="1" applyFont="1" applyFill="1" applyBorder="1" applyAlignment="1">
      <alignment horizontal="right"/>
    </xf>
    <xf numFmtId="0" fontId="69" fillId="0" borderId="0" xfId="0" applyFont="1"/>
    <xf numFmtId="0" fontId="29" fillId="3" borderId="52" xfId="0" applyFont="1" applyFill="1" applyBorder="1"/>
    <xf numFmtId="49" fontId="47" fillId="0" borderId="0" xfId="0" applyNumberFormat="1" applyFont="1" applyAlignment="1">
      <alignment horizontal="center"/>
    </xf>
    <xf numFmtId="3" fontId="9" fillId="13" borderId="5" xfId="0" applyNumberFormat="1" applyFont="1" applyFill="1" applyBorder="1" applyAlignment="1">
      <alignment horizontal="center"/>
    </xf>
    <xf numFmtId="3" fontId="9" fillId="13" borderId="1" xfId="0" applyNumberFormat="1" applyFont="1" applyFill="1" applyBorder="1" applyAlignment="1">
      <alignment horizontal="center"/>
    </xf>
    <xf numFmtId="0" fontId="9" fillId="13" borderId="10" xfId="0" applyFont="1" applyFill="1" applyBorder="1" applyAlignment="1">
      <alignment horizontal="center"/>
    </xf>
    <xf numFmtId="0" fontId="9" fillId="13" borderId="56" xfId="0" applyFont="1" applyFill="1" applyBorder="1" applyAlignment="1">
      <alignment horizontal="center"/>
    </xf>
    <xf numFmtId="49" fontId="9" fillId="13" borderId="10" xfId="0" applyNumberFormat="1" applyFont="1" applyFill="1" applyBorder="1" applyAlignment="1">
      <alignment horizontal="center"/>
    </xf>
    <xf numFmtId="49" fontId="9" fillId="13" borderId="56" xfId="0" applyNumberFormat="1" applyFont="1" applyFill="1" applyBorder="1" applyAlignment="1">
      <alignment horizontal="center"/>
    </xf>
    <xf numFmtId="49" fontId="9" fillId="13" borderId="39" xfId="0" applyNumberFormat="1" applyFont="1" applyFill="1" applyBorder="1" applyAlignment="1">
      <alignment horizontal="center"/>
    </xf>
    <xf numFmtId="49" fontId="9" fillId="13" borderId="37" xfId="0" applyNumberFormat="1" applyFont="1" applyFill="1" applyBorder="1" applyAlignment="1">
      <alignment horizontal="center"/>
    </xf>
    <xf numFmtId="3" fontId="32" fillId="13" borderId="54" xfId="0" applyNumberFormat="1" applyFont="1" applyFill="1" applyBorder="1" applyAlignment="1">
      <alignment horizontal="right"/>
    </xf>
    <xf numFmtId="3" fontId="37" fillId="13" borderId="19" xfId="0" applyNumberFormat="1" applyFont="1" applyFill="1" applyBorder="1" applyAlignment="1">
      <alignment horizontal="right"/>
    </xf>
    <xf numFmtId="3" fontId="37" fillId="13" borderId="21" xfId="0" applyNumberFormat="1" applyFont="1" applyFill="1" applyBorder="1" applyAlignment="1">
      <alignment horizontal="right"/>
    </xf>
    <xf numFmtId="3" fontId="32" fillId="13" borderId="19" xfId="0" applyNumberFormat="1" applyFont="1" applyFill="1" applyBorder="1" applyAlignment="1">
      <alignment horizontal="right"/>
    </xf>
    <xf numFmtId="3" fontId="37" fillId="13" borderId="28" xfId="0" applyNumberFormat="1" applyFont="1" applyFill="1" applyBorder="1" applyAlignment="1">
      <alignment horizontal="right"/>
    </xf>
    <xf numFmtId="3" fontId="37" fillId="13" borderId="31" xfId="0" applyNumberFormat="1" applyFont="1" applyFill="1" applyBorder="1" applyAlignment="1">
      <alignment horizontal="right"/>
    </xf>
    <xf numFmtId="4" fontId="32" fillId="13" borderId="19" xfId="0" applyNumberFormat="1" applyFont="1" applyFill="1" applyBorder="1" applyAlignment="1">
      <alignment horizontal="right"/>
    </xf>
    <xf numFmtId="4" fontId="37" fillId="13" borderId="19" xfId="0" applyNumberFormat="1" applyFont="1" applyFill="1" applyBorder="1" applyAlignment="1">
      <alignment horizontal="right"/>
    </xf>
    <xf numFmtId="3" fontId="37" fillId="13" borderId="17" xfId="0" applyNumberFormat="1" applyFont="1" applyFill="1" applyBorder="1" applyAlignment="1">
      <alignment horizontal="right"/>
    </xf>
    <xf numFmtId="3" fontId="37" fillId="13" borderId="18" xfId="0" applyNumberFormat="1" applyFont="1" applyFill="1" applyBorder="1" applyAlignment="1">
      <alignment horizontal="right"/>
    </xf>
    <xf numFmtId="3" fontId="32" fillId="13" borderId="32" xfId="0" applyNumberFormat="1" applyFont="1" applyFill="1" applyBorder="1" applyAlignment="1">
      <alignment horizontal="right"/>
    </xf>
    <xf numFmtId="3" fontId="50" fillId="13" borderId="5" xfId="0" applyNumberFormat="1" applyFont="1" applyFill="1" applyBorder="1" applyAlignment="1">
      <alignment horizontal="center"/>
    </xf>
    <xf numFmtId="0" fontId="50" fillId="13" borderId="10" xfId="0" applyFont="1" applyFill="1" applyBorder="1" applyAlignment="1">
      <alignment horizontal="center"/>
    </xf>
    <xf numFmtId="49" fontId="50" fillId="13" borderId="10" xfId="0" applyNumberFormat="1" applyFont="1" applyFill="1" applyBorder="1" applyAlignment="1">
      <alignment horizontal="center"/>
    </xf>
    <xf numFmtId="49" fontId="50" fillId="13" borderId="39" xfId="0" applyNumberFormat="1" applyFont="1" applyFill="1" applyBorder="1" applyAlignment="1">
      <alignment horizontal="center"/>
    </xf>
    <xf numFmtId="3" fontId="34" fillId="13" borderId="54" xfId="0" applyNumberFormat="1" applyFont="1" applyFill="1" applyBorder="1"/>
    <xf numFmtId="3" fontId="37" fillId="13" borderId="19" xfId="0" applyNumberFormat="1" applyFont="1" applyFill="1" applyBorder="1"/>
    <xf numFmtId="3" fontId="36" fillId="13" borderId="19" xfId="0" applyNumberFormat="1" applyFont="1" applyFill="1" applyBorder="1"/>
    <xf numFmtId="3" fontId="32" fillId="13" borderId="19" xfId="0" applyNumberFormat="1" applyFont="1" applyFill="1" applyBorder="1"/>
    <xf numFmtId="4" fontId="37" fillId="13" borderId="19" xfId="0" applyNumberFormat="1" applyFont="1" applyFill="1" applyBorder="1"/>
    <xf numFmtId="4" fontId="36" fillId="13" borderId="19" xfId="0" applyNumberFormat="1" applyFont="1" applyFill="1" applyBorder="1"/>
    <xf numFmtId="4" fontId="16" fillId="13" borderId="32" xfId="0" applyNumberFormat="1" applyFont="1" applyFill="1" applyBorder="1"/>
    <xf numFmtId="3" fontId="32" fillId="13" borderId="54" xfId="0" applyNumberFormat="1" applyFont="1" applyFill="1" applyBorder="1"/>
    <xf numFmtId="3" fontId="16" fillId="13" borderId="19" xfId="0" applyNumberFormat="1" applyFont="1" applyFill="1" applyBorder="1"/>
    <xf numFmtId="3" fontId="37" fillId="13" borderId="32" xfId="0" applyNumberFormat="1" applyFont="1" applyFill="1" applyBorder="1"/>
    <xf numFmtId="3" fontId="16" fillId="13" borderId="54" xfId="0" applyNumberFormat="1" applyFont="1" applyFill="1" applyBorder="1" applyAlignment="1">
      <alignment horizontal="right"/>
    </xf>
    <xf numFmtId="3" fontId="16" fillId="13" borderId="24" xfId="0" applyNumberFormat="1" applyFont="1" applyFill="1" applyBorder="1"/>
    <xf numFmtId="49" fontId="9" fillId="24" borderId="70" xfId="0" applyNumberFormat="1" applyFont="1" applyFill="1" applyBorder="1" applyAlignment="1">
      <alignment horizontal="center"/>
    </xf>
    <xf numFmtId="49" fontId="9" fillId="24" borderId="54" xfId="0" applyNumberFormat="1" applyFont="1" applyFill="1" applyBorder="1" applyAlignment="1">
      <alignment horizontal="center"/>
    </xf>
    <xf numFmtId="0" fontId="9" fillId="24" borderId="77" xfId="0" applyFont="1" applyFill="1" applyBorder="1"/>
    <xf numFmtId="0" fontId="9" fillId="24" borderId="70" xfId="0" applyFont="1" applyFill="1" applyBorder="1"/>
    <xf numFmtId="4" fontId="32" fillId="24" borderId="69" xfId="0" applyNumberFormat="1" applyFont="1" applyFill="1" applyBorder="1" applyAlignment="1">
      <alignment horizontal="right"/>
    </xf>
    <xf numFmtId="3" fontId="32" fillId="24" borderId="69" xfId="0" applyNumberFormat="1" applyFont="1" applyFill="1" applyBorder="1" applyAlignment="1">
      <alignment horizontal="right"/>
    </xf>
    <xf numFmtId="49" fontId="47" fillId="24" borderId="20" xfId="0" applyNumberFormat="1" applyFont="1" applyFill="1" applyBorder="1" applyAlignment="1">
      <alignment horizontal="center"/>
    </xf>
    <xf numFmtId="49" fontId="47" fillId="24" borderId="19" xfId="0" applyNumberFormat="1" applyFont="1" applyFill="1" applyBorder="1" applyAlignment="1">
      <alignment horizontal="center"/>
    </xf>
    <xf numFmtId="49" fontId="13" fillId="24" borderId="20" xfId="0" applyNumberFormat="1" applyFont="1" applyFill="1" applyBorder="1" applyAlignment="1">
      <alignment horizontal="center"/>
    </xf>
    <xf numFmtId="0" fontId="9" fillId="24" borderId="22" xfId="0" applyFont="1" applyFill="1" applyBorder="1"/>
    <xf numFmtId="0" fontId="13" fillId="24" borderId="20" xfId="0" applyFont="1" applyFill="1" applyBorder="1"/>
    <xf numFmtId="4" fontId="32" fillId="24" borderId="21" xfId="0" applyNumberFormat="1" applyFont="1" applyFill="1" applyBorder="1" applyAlignment="1">
      <alignment horizontal="right"/>
    </xf>
    <xf numFmtId="3" fontId="32" fillId="24" borderId="21" xfId="0" applyNumberFormat="1" applyFont="1" applyFill="1" applyBorder="1" applyAlignment="1">
      <alignment horizontal="right"/>
    </xf>
    <xf numFmtId="4" fontId="32" fillId="24" borderId="18" xfId="0" applyNumberFormat="1" applyFont="1" applyFill="1" applyBorder="1" applyAlignment="1">
      <alignment horizontal="right"/>
    </xf>
    <xf numFmtId="3" fontId="32" fillId="24" borderId="18" xfId="0" applyNumberFormat="1" applyFont="1" applyFill="1" applyBorder="1" applyAlignment="1">
      <alignment horizontal="right"/>
    </xf>
    <xf numFmtId="49" fontId="48" fillId="0" borderId="17" xfId="0" applyNumberFormat="1" applyFont="1" applyBorder="1" applyAlignment="1">
      <alignment horizontal="center"/>
    </xf>
    <xf numFmtId="49" fontId="47" fillId="7" borderId="17" xfId="0" applyNumberFormat="1" applyFont="1" applyFill="1" applyBorder="1" applyAlignment="1">
      <alignment horizontal="center"/>
    </xf>
    <xf numFmtId="49" fontId="13" fillId="7" borderId="17" xfId="0" applyNumberFormat="1" applyFont="1" applyFill="1" applyBorder="1" applyAlignment="1">
      <alignment horizontal="center"/>
    </xf>
    <xf numFmtId="49" fontId="13" fillId="7" borderId="8" xfId="0" applyNumberFormat="1" applyFont="1" applyFill="1" applyBorder="1" applyAlignment="1">
      <alignment horizontal="center"/>
    </xf>
    <xf numFmtId="0" fontId="9" fillId="7" borderId="7" xfId="0" applyFont="1" applyFill="1" applyBorder="1"/>
    <xf numFmtId="0" fontId="13" fillId="7" borderId="8" xfId="0" applyFont="1" applyFill="1" applyBorder="1"/>
    <xf numFmtId="4" fontId="32" fillId="7" borderId="18" xfId="0" applyNumberFormat="1" applyFont="1" applyFill="1" applyBorder="1" applyAlignment="1">
      <alignment horizontal="right"/>
    </xf>
    <xf numFmtId="3" fontId="32" fillId="7" borderId="19" xfId="0" applyNumberFormat="1" applyFont="1" applyFill="1" applyBorder="1" applyAlignment="1">
      <alignment horizontal="right"/>
    </xf>
    <xf numFmtId="49" fontId="48" fillId="7" borderId="19" xfId="0" applyNumberFormat="1" applyFont="1" applyFill="1" applyBorder="1" applyAlignment="1">
      <alignment horizontal="center"/>
    </xf>
    <xf numFmtId="49" fontId="48" fillId="7" borderId="8" xfId="0" applyNumberFormat="1" applyFont="1" applyFill="1" applyBorder="1" applyAlignment="1">
      <alignment horizontal="center"/>
    </xf>
    <xf numFmtId="49" fontId="47" fillId="7" borderId="54" xfId="0" applyNumberFormat="1" applyFont="1" applyFill="1" applyBorder="1" applyAlignment="1">
      <alignment horizontal="center"/>
    </xf>
    <xf numFmtId="49" fontId="12" fillId="7" borderId="54" xfId="0" applyNumberFormat="1" applyFont="1" applyFill="1" applyBorder="1" applyAlignment="1">
      <alignment horizontal="center"/>
    </xf>
    <xf numFmtId="49" fontId="50" fillId="7" borderId="70" xfId="0" applyNumberFormat="1" applyFont="1" applyFill="1" applyBorder="1" applyAlignment="1">
      <alignment horizontal="center"/>
    </xf>
    <xf numFmtId="0" fontId="9" fillId="7" borderId="77" xfId="0" applyFont="1" applyFill="1" applyBorder="1"/>
    <xf numFmtId="0" fontId="13" fillId="7" borderId="70" xfId="0" applyFont="1" applyFill="1" applyBorder="1"/>
    <xf numFmtId="4" fontId="32" fillId="7" borderId="69" xfId="0" applyNumberFormat="1" applyFont="1" applyFill="1" applyBorder="1" applyAlignment="1">
      <alignment horizontal="right"/>
    </xf>
    <xf numFmtId="3" fontId="32" fillId="7" borderId="54" xfId="0" applyNumberFormat="1" applyFont="1" applyFill="1" applyBorder="1" applyAlignment="1">
      <alignment horizontal="right"/>
    </xf>
    <xf numFmtId="49" fontId="12" fillId="7" borderId="17" xfId="0" applyNumberFormat="1" applyFont="1" applyFill="1" applyBorder="1" applyAlignment="1">
      <alignment horizontal="center"/>
    </xf>
    <xf numFmtId="49" fontId="50" fillId="7" borderId="17" xfId="0" applyNumberFormat="1" applyFont="1" applyFill="1" applyBorder="1" applyAlignment="1">
      <alignment horizontal="center"/>
    </xf>
    <xf numFmtId="0" fontId="50" fillId="7" borderId="7" xfId="0" applyFont="1" applyFill="1" applyBorder="1"/>
    <xf numFmtId="0" fontId="50" fillId="7" borderId="8" xfId="0" applyFont="1" applyFill="1" applyBorder="1"/>
    <xf numFmtId="49" fontId="47" fillId="7" borderId="19" xfId="0" applyNumberFormat="1" applyFont="1" applyFill="1" applyBorder="1" applyAlignment="1">
      <alignment horizontal="center"/>
    </xf>
    <xf numFmtId="49" fontId="12" fillId="7" borderId="20" xfId="0" applyNumberFormat="1" applyFont="1" applyFill="1" applyBorder="1" applyAlignment="1">
      <alignment horizontal="center"/>
    </xf>
    <xf numFmtId="49" fontId="50" fillId="7" borderId="19" xfId="0" applyNumberFormat="1" applyFont="1" applyFill="1" applyBorder="1" applyAlignment="1">
      <alignment horizontal="center"/>
    </xf>
    <xf numFmtId="0" fontId="9" fillId="7" borderId="22" xfId="0" applyFont="1" applyFill="1" applyBorder="1"/>
    <xf numFmtId="0" fontId="13" fillId="7" borderId="20" xfId="0" applyFont="1" applyFill="1" applyBorder="1"/>
    <xf numFmtId="3" fontId="32" fillId="7" borderId="18" xfId="0" applyNumberFormat="1" applyFont="1" applyFill="1" applyBorder="1" applyAlignment="1">
      <alignment horizontal="right"/>
    </xf>
    <xf numFmtId="4" fontId="32" fillId="7" borderId="19" xfId="0" applyNumberFormat="1" applyFont="1" applyFill="1" applyBorder="1" applyAlignment="1">
      <alignment horizontal="right"/>
    </xf>
    <xf numFmtId="49" fontId="13" fillId="7" borderId="19" xfId="0" applyNumberFormat="1" applyFont="1" applyFill="1" applyBorder="1" applyAlignment="1">
      <alignment horizontal="center"/>
    </xf>
    <xf numFmtId="4" fontId="37" fillId="7" borderId="18" xfId="0" applyNumberFormat="1" applyFont="1" applyFill="1" applyBorder="1" applyAlignment="1">
      <alignment horizontal="right"/>
    </xf>
    <xf numFmtId="49" fontId="47" fillId="25" borderId="28" xfId="0" applyNumberFormat="1" applyFont="1" applyFill="1" applyBorder="1" applyAlignment="1">
      <alignment horizontal="center"/>
    </xf>
    <xf numFmtId="49" fontId="47" fillId="25" borderId="29" xfId="0" applyNumberFormat="1" applyFont="1" applyFill="1" applyBorder="1" applyAlignment="1">
      <alignment horizontal="center"/>
    </xf>
    <xf numFmtId="49" fontId="9" fillId="25" borderId="29" xfId="0" applyNumberFormat="1" applyFont="1" applyFill="1" applyBorder="1" applyAlignment="1">
      <alignment horizontal="center"/>
    </xf>
    <xf numFmtId="0" fontId="47" fillId="25" borderId="30" xfId="0" applyFont="1" applyFill="1" applyBorder="1"/>
    <xf numFmtId="0" fontId="9" fillId="25" borderId="29" xfId="0" applyFont="1" applyFill="1" applyBorder="1"/>
    <xf numFmtId="3" fontId="32" fillId="25" borderId="31" xfId="0" applyNumberFormat="1" applyFont="1" applyFill="1" applyBorder="1" applyAlignment="1">
      <alignment horizontal="right"/>
    </xf>
    <xf numFmtId="3" fontId="32" fillId="25" borderId="32" xfId="0" applyNumberFormat="1" applyFont="1" applyFill="1" applyBorder="1" applyAlignment="1">
      <alignment horizontal="right"/>
    </xf>
    <xf numFmtId="49" fontId="14" fillId="26" borderId="54" xfId="0" applyNumberFormat="1" applyFont="1" applyFill="1" applyBorder="1" applyAlignment="1">
      <alignment horizontal="center"/>
    </xf>
    <xf numFmtId="49" fontId="11" fillId="26" borderId="54" xfId="0" applyNumberFormat="1" applyFont="1" applyFill="1" applyBorder="1" applyAlignment="1">
      <alignment horizontal="center"/>
    </xf>
    <xf numFmtId="0" fontId="10" fillId="26" borderId="77" xfId="0" applyFont="1" applyFill="1" applyBorder="1"/>
    <xf numFmtId="3" fontId="10" fillId="26" borderId="70" xfId="0" applyNumberFormat="1" applyFont="1" applyFill="1" applyBorder="1" applyAlignment="1">
      <alignment horizontal="right"/>
    </xf>
    <xf numFmtId="4" fontId="34" fillId="26" borderId="54" xfId="0" applyNumberFormat="1" applyFont="1" applyFill="1" applyBorder="1"/>
    <xf numFmtId="3" fontId="34" fillId="26" borderId="54" xfId="0" applyNumberFormat="1" applyFont="1" applyFill="1" applyBorder="1"/>
    <xf numFmtId="49" fontId="14" fillId="7" borderId="19" xfId="0" applyNumberFormat="1" applyFont="1" applyFill="1" applyBorder="1" applyAlignment="1">
      <alignment horizontal="center"/>
    </xf>
    <xf numFmtId="49" fontId="11" fillId="7" borderId="19" xfId="0" applyNumberFormat="1" applyFont="1" applyFill="1" applyBorder="1" applyAlignment="1">
      <alignment horizontal="center"/>
    </xf>
    <xf numFmtId="0" fontId="10" fillId="7" borderId="22" xfId="0" applyFont="1" applyFill="1" applyBorder="1"/>
    <xf numFmtId="3" fontId="10" fillId="7" borderId="20" xfId="0" applyNumberFormat="1" applyFont="1" applyFill="1" applyBorder="1" applyAlignment="1">
      <alignment horizontal="right"/>
    </xf>
    <xf numFmtId="4" fontId="37" fillId="7" borderId="19" xfId="0" applyNumberFormat="1" applyFont="1" applyFill="1" applyBorder="1"/>
    <xf numFmtId="3" fontId="37" fillId="7" borderId="19" xfId="0" applyNumberFormat="1" applyFont="1" applyFill="1" applyBorder="1"/>
    <xf numFmtId="49" fontId="10" fillId="27" borderId="19" xfId="0" applyNumberFormat="1" applyFont="1" applyFill="1" applyBorder="1" applyAlignment="1">
      <alignment horizontal="center"/>
    </xf>
    <xf numFmtId="0" fontId="10" fillId="27" borderId="22" xfId="0" applyFont="1" applyFill="1" applyBorder="1"/>
    <xf numFmtId="3" fontId="10" fillId="27" borderId="20" xfId="0" applyNumberFormat="1" applyFont="1" applyFill="1" applyBorder="1" applyAlignment="1">
      <alignment horizontal="right"/>
    </xf>
    <xf numFmtId="4" fontId="32" fillId="27" borderId="19" xfId="0" applyNumberFormat="1" applyFont="1" applyFill="1" applyBorder="1"/>
    <xf numFmtId="3" fontId="32" fillId="27" borderId="19" xfId="0" applyNumberFormat="1" applyFont="1" applyFill="1" applyBorder="1"/>
    <xf numFmtId="0" fontId="12" fillId="27" borderId="21" xfId="0" applyFont="1" applyFill="1" applyBorder="1"/>
    <xf numFmtId="3" fontId="15" fillId="27" borderId="20" xfId="0" applyNumberFormat="1" applyFont="1" applyFill="1" applyBorder="1" applyAlignment="1">
      <alignment horizontal="right"/>
    </xf>
    <xf numFmtId="4" fontId="16" fillId="27" borderId="19" xfId="0" applyNumberFormat="1" applyFont="1" applyFill="1" applyBorder="1" applyAlignment="1">
      <alignment horizontal="center"/>
    </xf>
    <xf numFmtId="3" fontId="16" fillId="27" borderId="19" xfId="0" applyNumberFormat="1" applyFont="1" applyFill="1" applyBorder="1"/>
    <xf numFmtId="0" fontId="12" fillId="27" borderId="69" xfId="0" applyFont="1" applyFill="1" applyBorder="1"/>
    <xf numFmtId="3" fontId="12" fillId="27" borderId="70" xfId="0" applyNumberFormat="1" applyFont="1" applyFill="1" applyBorder="1" applyAlignment="1">
      <alignment horizontal="right"/>
    </xf>
    <xf numFmtId="4" fontId="16" fillId="27" borderId="54" xfId="0" applyNumberFormat="1" applyFont="1" applyFill="1" applyBorder="1" applyAlignment="1">
      <alignment horizontal="center"/>
    </xf>
    <xf numFmtId="0" fontId="12" fillId="27" borderId="30" xfId="0" applyFont="1" applyFill="1" applyBorder="1"/>
    <xf numFmtId="4" fontId="52" fillId="27" borderId="30" xfId="0" applyNumberFormat="1" applyFont="1" applyFill="1" applyBorder="1" applyAlignment="1">
      <alignment horizontal="right"/>
    </xf>
    <xf numFmtId="4" fontId="16" fillId="27" borderId="24" xfId="0" applyNumberFormat="1" applyFont="1" applyFill="1" applyBorder="1"/>
    <xf numFmtId="3" fontId="34" fillId="27" borderId="24" xfId="0" applyNumberFormat="1" applyFont="1" applyFill="1" applyBorder="1"/>
    <xf numFmtId="3" fontId="34" fillId="27" borderId="47" xfId="0" applyNumberFormat="1" applyFont="1" applyFill="1" applyBorder="1"/>
    <xf numFmtId="3" fontId="34" fillId="27" borderId="48" xfId="0" applyNumberFormat="1" applyFont="1" applyFill="1" applyBorder="1"/>
    <xf numFmtId="4" fontId="13" fillId="28" borderId="56" xfId="0" applyNumberFormat="1" applyFont="1" applyFill="1" applyBorder="1" applyAlignment="1">
      <alignment horizontal="right"/>
    </xf>
    <xf numFmtId="4" fontId="0" fillId="28" borderId="0" xfId="0" applyNumberFormat="1" applyFill="1"/>
    <xf numFmtId="3" fontId="0" fillId="28" borderId="0" xfId="0" applyNumberFormat="1" applyFill="1"/>
    <xf numFmtId="3" fontId="0" fillId="28" borderId="57" xfId="0" applyNumberFormat="1" applyFill="1" applyBorder="1"/>
    <xf numFmtId="3" fontId="16" fillId="28" borderId="37" xfId="0" applyNumberFormat="1" applyFont="1" applyFill="1" applyBorder="1" applyAlignment="1">
      <alignment horizontal="left"/>
    </xf>
    <xf numFmtId="4" fontId="0" fillId="28" borderId="30" xfId="0" applyNumberFormat="1" applyFill="1" applyBorder="1"/>
    <xf numFmtId="4" fontId="45" fillId="28" borderId="30" xfId="0" applyNumberFormat="1" applyFont="1" applyFill="1" applyBorder="1"/>
    <xf numFmtId="3" fontId="34" fillId="28" borderId="30" xfId="0" applyNumberFormat="1" applyFont="1" applyFill="1" applyBorder="1"/>
    <xf numFmtId="3" fontId="0" fillId="28" borderId="38" xfId="0" applyNumberFormat="1" applyFill="1" applyBorder="1"/>
    <xf numFmtId="3" fontId="0" fillId="15" borderId="32" xfId="0" applyNumberFormat="1" applyFill="1" applyBorder="1" applyAlignment="1">
      <alignment horizontal="center"/>
    </xf>
    <xf numFmtId="0" fontId="71" fillId="0" borderId="0" xfId="0" applyFont="1"/>
    <xf numFmtId="0" fontId="62" fillId="15" borderId="0" xfId="0" applyFont="1" applyFill="1"/>
    <xf numFmtId="0" fontId="72" fillId="15" borderId="0" xfId="0" applyFont="1" applyFill="1"/>
    <xf numFmtId="1" fontId="0" fillId="0" borderId="17" xfId="0" applyNumberFormat="1" applyBorder="1"/>
    <xf numFmtId="0" fontId="16" fillId="0" borderId="0" xfId="0" applyFont="1"/>
    <xf numFmtId="2" fontId="32" fillId="0" borderId="0" xfId="0" applyNumberFormat="1" applyFont="1"/>
    <xf numFmtId="0" fontId="29" fillId="0" borderId="44" xfId="0" applyFont="1" applyBorder="1"/>
    <xf numFmtId="3" fontId="29" fillId="0" borderId="18" xfId="0" applyNumberFormat="1" applyFont="1" applyBorder="1" applyAlignment="1">
      <alignment horizontal="right"/>
    </xf>
    <xf numFmtId="4" fontId="29" fillId="0" borderId="18" xfId="0" applyNumberFormat="1" applyFont="1" applyBorder="1" applyAlignment="1">
      <alignment horizontal="right"/>
    </xf>
    <xf numFmtId="3" fontId="29" fillId="0" borderId="21" xfId="0" applyNumberFormat="1" applyFont="1" applyBorder="1" applyAlignment="1">
      <alignment horizontal="right"/>
    </xf>
    <xf numFmtId="4" fontId="29" fillId="0" borderId="21" xfId="0" applyNumberFormat="1" applyFont="1" applyBorder="1" applyAlignment="1">
      <alignment horizontal="right"/>
    </xf>
    <xf numFmtId="4" fontId="32" fillId="6" borderId="19" xfId="0" applyNumberFormat="1" applyFont="1" applyFill="1" applyBorder="1" applyAlignment="1">
      <alignment horizontal="right"/>
    </xf>
    <xf numFmtId="4" fontId="29" fillId="0" borderId="19" xfId="0" applyNumberFormat="1" applyFont="1" applyBorder="1" applyAlignment="1">
      <alignment horizontal="right"/>
    </xf>
    <xf numFmtId="3" fontId="29" fillId="0" borderId="19" xfId="0" applyNumberFormat="1" applyFont="1" applyBorder="1" applyAlignment="1">
      <alignment horizontal="right"/>
    </xf>
    <xf numFmtId="4" fontId="32" fillId="29" borderId="69" xfId="0" applyNumberFormat="1" applyFont="1" applyFill="1" applyBorder="1" applyAlignment="1">
      <alignment horizontal="right"/>
    </xf>
    <xf numFmtId="4" fontId="32" fillId="30" borderId="18" xfId="0" applyNumberFormat="1" applyFont="1" applyFill="1" applyBorder="1" applyAlignment="1">
      <alignment horizontal="right"/>
    </xf>
    <xf numFmtId="4" fontId="29" fillId="31" borderId="18" xfId="0" applyNumberFormat="1" applyFont="1" applyFill="1" applyBorder="1" applyAlignment="1">
      <alignment horizontal="right"/>
    </xf>
    <xf numFmtId="4" fontId="32" fillId="29" borderId="21" xfId="0" applyNumberFormat="1" applyFont="1" applyFill="1" applyBorder="1" applyAlignment="1">
      <alignment horizontal="right"/>
    </xf>
    <xf numFmtId="3" fontId="29" fillId="31" borderId="18" xfId="0" applyNumberFormat="1" applyFont="1" applyFill="1" applyBorder="1" applyAlignment="1">
      <alignment horizontal="right"/>
    </xf>
    <xf numFmtId="3" fontId="29" fillId="31" borderId="31" xfId="0" applyNumberFormat="1" applyFont="1" applyFill="1" applyBorder="1" applyAlignment="1">
      <alignment horizontal="right"/>
    </xf>
    <xf numFmtId="4" fontId="32" fillId="30" borderId="69" xfId="0" applyNumberFormat="1" applyFont="1" applyFill="1" applyBorder="1" applyAlignment="1">
      <alignment horizontal="right"/>
    </xf>
    <xf numFmtId="4" fontId="29" fillId="31" borderId="21" xfId="0" applyNumberFormat="1" applyFont="1" applyFill="1" applyBorder="1" applyAlignment="1">
      <alignment horizontal="right"/>
    </xf>
    <xf numFmtId="3" fontId="29" fillId="31" borderId="21" xfId="0" applyNumberFormat="1" applyFont="1" applyFill="1" applyBorder="1" applyAlignment="1">
      <alignment horizontal="right"/>
    </xf>
    <xf numFmtId="3" fontId="29" fillId="32" borderId="21" xfId="0" applyNumberFormat="1" applyFont="1" applyFill="1" applyBorder="1" applyAlignment="1">
      <alignment horizontal="right"/>
    </xf>
    <xf numFmtId="4" fontId="32" fillId="32" borderId="19" xfId="0" applyNumberFormat="1" applyFont="1" applyFill="1" applyBorder="1" applyAlignment="1">
      <alignment horizontal="right"/>
    </xf>
    <xf numFmtId="4" fontId="32" fillId="29" borderId="18" xfId="0" applyNumberFormat="1" applyFont="1" applyFill="1" applyBorder="1" applyAlignment="1">
      <alignment horizontal="right"/>
    </xf>
    <xf numFmtId="4" fontId="29" fillId="30" borderId="18" xfId="0" applyNumberFormat="1" applyFont="1" applyFill="1" applyBorder="1" applyAlignment="1">
      <alignment horizontal="right"/>
    </xf>
    <xf numFmtId="4" fontId="32" fillId="31" borderId="18" xfId="0" applyNumberFormat="1" applyFont="1" applyFill="1" applyBorder="1" applyAlignment="1">
      <alignment horizontal="right"/>
    </xf>
    <xf numFmtId="4" fontId="29" fillId="31" borderId="19" xfId="0" applyNumberFormat="1" applyFont="1" applyFill="1" applyBorder="1" applyAlignment="1">
      <alignment horizontal="right"/>
    </xf>
    <xf numFmtId="4" fontId="32" fillId="32" borderId="18" xfId="0" applyNumberFormat="1" applyFont="1" applyFill="1" applyBorder="1" applyAlignment="1">
      <alignment horizontal="right"/>
    </xf>
    <xf numFmtId="4" fontId="32" fillId="33" borderId="32" xfId="0" applyNumberFormat="1" applyFont="1" applyFill="1" applyBorder="1" applyAlignment="1">
      <alignment horizontal="right"/>
    </xf>
    <xf numFmtId="4" fontId="73" fillId="34" borderId="54" xfId="0" applyNumberFormat="1" applyFont="1" applyFill="1" applyBorder="1"/>
    <xf numFmtId="4" fontId="74" fillId="0" borderId="19" xfId="0" applyNumberFormat="1" applyFont="1" applyBorder="1"/>
    <xf numFmtId="4" fontId="29" fillId="30" borderId="19" xfId="0" applyNumberFormat="1" applyFont="1" applyFill="1" applyBorder="1"/>
    <xf numFmtId="4" fontId="29" fillId="0" borderId="19" xfId="0" applyNumberFormat="1" applyFont="1" applyBorder="1"/>
    <xf numFmtId="4" fontId="32" fillId="31" borderId="19" xfId="0" applyNumberFormat="1" applyFont="1" applyFill="1" applyBorder="1"/>
    <xf numFmtId="2" fontId="75" fillId="29" borderId="0" xfId="0" applyNumberFormat="1" applyFont="1" applyFill="1"/>
    <xf numFmtId="4" fontId="32" fillId="31" borderId="54" xfId="0" applyNumberFormat="1" applyFont="1" applyFill="1" applyBorder="1" applyAlignment="1">
      <alignment horizontal="center"/>
    </xf>
    <xf numFmtId="4" fontId="16" fillId="35" borderId="19" xfId="0" applyNumberFormat="1" applyFont="1" applyFill="1" applyBorder="1" applyAlignment="1">
      <alignment horizontal="center"/>
    </xf>
    <xf numFmtId="4" fontId="29" fillId="0" borderId="32" xfId="0" applyNumberFormat="1" applyFont="1" applyBorder="1" applyAlignment="1">
      <alignment horizontal="center"/>
    </xf>
    <xf numFmtId="4" fontId="16" fillId="35" borderId="54" xfId="0" applyNumberFormat="1" applyFont="1" applyFill="1" applyBorder="1" applyAlignment="1">
      <alignment horizontal="center"/>
    </xf>
    <xf numFmtId="4" fontId="74" fillId="0" borderId="19" xfId="0" applyNumberFormat="1" applyFont="1" applyBorder="1" applyAlignment="1">
      <alignment horizontal="center"/>
    </xf>
    <xf numFmtId="4" fontId="16" fillId="35" borderId="24" xfId="0" applyNumberFormat="1" applyFont="1" applyFill="1" applyBorder="1" applyAlignment="1">
      <alignment horizontal="center"/>
    </xf>
    <xf numFmtId="49" fontId="47" fillId="6" borderId="20" xfId="0" applyNumberFormat="1" applyFont="1" applyFill="1" applyBorder="1" applyAlignment="1">
      <alignment horizontal="center"/>
    </xf>
    <xf numFmtId="49" fontId="50" fillId="6" borderId="20" xfId="0" applyNumberFormat="1" applyFont="1" applyFill="1" applyBorder="1" applyAlignment="1">
      <alignment horizontal="center"/>
    </xf>
    <xf numFmtId="49" fontId="13" fillId="6" borderId="20" xfId="0" applyNumberFormat="1" applyFont="1" applyFill="1" applyBorder="1" applyAlignment="1">
      <alignment horizontal="center"/>
    </xf>
    <xf numFmtId="0" fontId="12" fillId="6" borderId="21" xfId="0" applyFont="1" applyFill="1" applyBorder="1"/>
    <xf numFmtId="0" fontId="50" fillId="6" borderId="20" xfId="0" applyFont="1" applyFill="1" applyBorder="1"/>
    <xf numFmtId="3" fontId="32" fillId="6" borderId="21" xfId="0" applyNumberFormat="1" applyFont="1" applyFill="1" applyBorder="1" applyAlignment="1">
      <alignment horizontal="right"/>
    </xf>
    <xf numFmtId="49" fontId="47" fillId="6" borderId="19" xfId="0" applyNumberFormat="1" applyFont="1" applyFill="1" applyBorder="1" applyAlignment="1">
      <alignment horizontal="center"/>
    </xf>
    <xf numFmtId="49" fontId="50" fillId="6" borderId="19" xfId="0" applyNumberFormat="1" applyFont="1" applyFill="1" applyBorder="1" applyAlignment="1">
      <alignment horizontal="center"/>
    </xf>
    <xf numFmtId="49" fontId="13" fillId="6" borderId="19" xfId="0" applyNumberFormat="1" applyFont="1" applyFill="1" applyBorder="1" applyAlignment="1">
      <alignment horizontal="center"/>
    </xf>
    <xf numFmtId="0" fontId="13" fillId="6" borderId="22" xfId="0" applyFont="1" applyFill="1" applyBorder="1"/>
    <xf numFmtId="0" fontId="13" fillId="6" borderId="20" xfId="0" applyFont="1" applyFill="1" applyBorder="1"/>
    <xf numFmtId="0" fontId="36" fillId="6" borderId="19" xfId="0" applyFont="1" applyFill="1" applyBorder="1"/>
    <xf numFmtId="0" fontId="36" fillId="6" borderId="21" xfId="0" applyFont="1" applyFill="1" applyBorder="1"/>
    <xf numFmtId="0" fontId="30" fillId="6" borderId="44" xfId="0" applyFont="1" applyFill="1" applyBorder="1"/>
    <xf numFmtId="3" fontId="32" fillId="6" borderId="19" xfId="0" applyNumberFormat="1" applyFont="1" applyFill="1" applyBorder="1" applyAlignment="1">
      <alignment horizontal="right"/>
    </xf>
    <xf numFmtId="49" fontId="47" fillId="6" borderId="17" xfId="0" applyNumberFormat="1" applyFont="1" applyFill="1" applyBorder="1" applyAlignment="1">
      <alignment horizontal="center"/>
    </xf>
    <xf numFmtId="49" fontId="47" fillId="6" borderId="8" xfId="0" applyNumberFormat="1" applyFont="1" applyFill="1" applyBorder="1" applyAlignment="1">
      <alignment horizontal="center"/>
    </xf>
    <xf numFmtId="49" fontId="13" fillId="6" borderId="8" xfId="0" applyNumberFormat="1" applyFont="1" applyFill="1" applyBorder="1" applyAlignment="1">
      <alignment horizontal="center"/>
    </xf>
    <xf numFmtId="0" fontId="47" fillId="6" borderId="7" xfId="0" applyFont="1" applyFill="1" applyBorder="1"/>
    <xf numFmtId="0" fontId="47" fillId="6" borderId="8" xfId="0" applyFont="1" applyFill="1" applyBorder="1"/>
    <xf numFmtId="3" fontId="32" fillId="6" borderId="18" xfId="0" applyNumberFormat="1" applyFont="1" applyFill="1" applyBorder="1" applyAlignment="1">
      <alignment horizontal="right"/>
    </xf>
    <xf numFmtId="0" fontId="47" fillId="6" borderId="21" xfId="0" applyFont="1" applyFill="1" applyBorder="1"/>
    <xf numFmtId="3" fontId="15" fillId="6" borderId="20" xfId="0" applyNumberFormat="1" applyFont="1" applyFill="1" applyBorder="1" applyAlignment="1">
      <alignment horizontal="right"/>
    </xf>
    <xf numFmtId="4" fontId="32" fillId="32" borderId="19" xfId="0" applyNumberFormat="1" applyFont="1" applyFill="1" applyBorder="1" applyAlignment="1">
      <alignment horizontal="center"/>
    </xf>
    <xf numFmtId="4" fontId="32" fillId="6" borderId="19" xfId="0" applyNumberFormat="1" applyFont="1" applyFill="1" applyBorder="1"/>
    <xf numFmtId="0" fontId="12" fillId="6" borderId="33" xfId="0" applyFont="1" applyFill="1" applyBorder="1"/>
    <xf numFmtId="4" fontId="52" fillId="6" borderId="34" xfId="0" applyNumberFormat="1" applyFont="1" applyFill="1" applyBorder="1" applyAlignment="1">
      <alignment horizontal="right"/>
    </xf>
    <xf numFmtId="4" fontId="16" fillId="32" borderId="61" xfId="0" applyNumberFormat="1" applyFont="1" applyFill="1" applyBorder="1" applyAlignment="1">
      <alignment horizontal="center"/>
    </xf>
    <xf numFmtId="4" fontId="16" fillId="6" borderId="84" xfId="0" applyNumberFormat="1" applyFont="1" applyFill="1" applyBorder="1"/>
    <xf numFmtId="3" fontId="32" fillId="6" borderId="19" xfId="0" applyNumberFormat="1" applyFont="1" applyFill="1" applyBorder="1"/>
    <xf numFmtId="3" fontId="34" fillId="6" borderId="84" xfId="0" applyNumberFormat="1" applyFont="1" applyFill="1" applyBorder="1"/>
    <xf numFmtId="3" fontId="34" fillId="6" borderId="65" xfId="0" applyNumberFormat="1" applyFont="1" applyFill="1" applyBorder="1"/>
    <xf numFmtId="3" fontId="37" fillId="6" borderId="19" xfId="0" applyNumberFormat="1" applyFont="1" applyFill="1" applyBorder="1" applyAlignment="1">
      <alignment horizontal="right"/>
    </xf>
    <xf numFmtId="3" fontId="37" fillId="6" borderId="21" xfId="0" applyNumberFormat="1" applyFont="1" applyFill="1" applyBorder="1" applyAlignment="1">
      <alignment horizontal="right"/>
    </xf>
    <xf numFmtId="2" fontId="70" fillId="13" borderId="0" xfId="0" applyNumberFormat="1" applyFont="1" applyFill="1"/>
    <xf numFmtId="4" fontId="34" fillId="13" borderId="54" xfId="0" applyNumberFormat="1" applyFont="1" applyFill="1" applyBorder="1"/>
    <xf numFmtId="3" fontId="16" fillId="6" borderId="84" xfId="0" applyNumberFormat="1" applyFont="1" applyFill="1" applyBorder="1"/>
    <xf numFmtId="9" fontId="62" fillId="0" borderId="0" xfId="0" applyNumberFormat="1" applyFont="1"/>
    <xf numFmtId="0" fontId="63" fillId="0" borderId="0" xfId="0" applyFont="1" applyAlignment="1">
      <alignment horizontal="center"/>
    </xf>
    <xf numFmtId="3" fontId="11" fillId="0" borderId="16" xfId="0" applyNumberFormat="1" applyFont="1" applyBorder="1" applyAlignment="1">
      <alignment horizontal="center"/>
    </xf>
    <xf numFmtId="3" fontId="11" fillId="3" borderId="46" xfId="0" applyNumberFormat="1" applyFont="1" applyFill="1" applyBorder="1" applyAlignment="1">
      <alignment horizontal="center"/>
    </xf>
    <xf numFmtId="49" fontId="76" fillId="0" borderId="0" xfId="0" applyNumberFormat="1" applyFont="1" applyAlignment="1">
      <alignment horizontal="center"/>
    </xf>
    <xf numFmtId="0" fontId="76" fillId="0" borderId="0" xfId="0" applyFont="1"/>
    <xf numFmtId="3" fontId="76" fillId="0" borderId="0" xfId="0" applyNumberFormat="1" applyFont="1" applyAlignment="1">
      <alignment horizontal="right"/>
    </xf>
    <xf numFmtId="2" fontId="32" fillId="36" borderId="35" xfId="0" applyNumberFormat="1" applyFont="1" applyFill="1" applyBorder="1" applyAlignment="1">
      <alignment horizontal="right"/>
    </xf>
    <xf numFmtId="2" fontId="32" fillId="36" borderId="39" xfId="0" applyNumberFormat="1" applyFont="1" applyFill="1" applyBorder="1" applyAlignment="1">
      <alignment horizontal="right"/>
    </xf>
    <xf numFmtId="2" fontId="77" fillId="0" borderId="17" xfId="0" applyNumberFormat="1" applyFont="1" applyBorder="1"/>
    <xf numFmtId="2" fontId="16" fillId="30" borderId="72" xfId="0" applyNumberFormat="1" applyFont="1" applyFill="1" applyBorder="1"/>
    <xf numFmtId="2" fontId="16" fillId="30" borderId="74" xfId="0" applyNumberFormat="1" applyFont="1" applyFill="1" applyBorder="1"/>
    <xf numFmtId="2" fontId="16" fillId="31" borderId="39" xfId="0" applyNumberFormat="1" applyFont="1" applyFill="1" applyBorder="1"/>
    <xf numFmtId="2" fontId="16" fillId="37" borderId="35" xfId="0" applyNumberFormat="1" applyFont="1" applyFill="1" applyBorder="1"/>
    <xf numFmtId="2" fontId="16" fillId="37" borderId="39" xfId="0" applyNumberFormat="1" applyFont="1" applyFill="1" applyBorder="1"/>
    <xf numFmtId="2" fontId="78" fillId="0" borderId="84" xfId="0" applyNumberFormat="1" applyFont="1" applyBorder="1"/>
    <xf numFmtId="2" fontId="16" fillId="30" borderId="54" xfId="0" applyNumberFormat="1" applyFont="1" applyFill="1" applyBorder="1"/>
    <xf numFmtId="2" fontId="16" fillId="30" borderId="55" xfId="0" applyNumberFormat="1" applyFont="1" applyFill="1" applyBorder="1"/>
    <xf numFmtId="2" fontId="73" fillId="38" borderId="17" xfId="0" applyNumberFormat="1" applyFont="1" applyFill="1" applyBorder="1"/>
    <xf numFmtId="2" fontId="73" fillId="38" borderId="24" xfId="0" applyNumberFormat="1" applyFont="1" applyFill="1" applyBorder="1"/>
    <xf numFmtId="2" fontId="16" fillId="39" borderId="35" xfId="0" applyNumberFormat="1" applyFont="1" applyFill="1" applyBorder="1"/>
    <xf numFmtId="2" fontId="16" fillId="31" borderId="35" xfId="0" applyNumberFormat="1" applyFont="1" applyFill="1" applyBorder="1"/>
    <xf numFmtId="2" fontId="10" fillId="30" borderId="10" xfId="0" applyNumberFormat="1" applyFont="1" applyFill="1" applyBorder="1" applyAlignment="1">
      <alignment horizontal="center"/>
    </xf>
    <xf numFmtId="2" fontId="10" fillId="30" borderId="39" xfId="0" applyNumberFormat="1" applyFont="1" applyFill="1" applyBorder="1" applyAlignment="1">
      <alignment horizontal="center"/>
    </xf>
    <xf numFmtId="2" fontId="16" fillId="40" borderId="35" xfId="0" applyNumberFormat="1" applyFont="1" applyFill="1" applyBorder="1"/>
    <xf numFmtId="2" fontId="16" fillId="40" borderId="39" xfId="0" applyNumberFormat="1" applyFont="1" applyFill="1" applyBorder="1"/>
    <xf numFmtId="2" fontId="78" fillId="41" borderId="5" xfId="0" applyNumberFormat="1" applyFont="1" applyFill="1" applyBorder="1"/>
    <xf numFmtId="2" fontId="32" fillId="41" borderId="39" xfId="0" applyNumberFormat="1" applyFont="1" applyFill="1" applyBorder="1"/>
    <xf numFmtId="3" fontId="29" fillId="13" borderId="19" xfId="0" applyNumberFormat="1" applyFont="1" applyFill="1" applyBorder="1" applyAlignment="1">
      <alignment horizontal="right"/>
    </xf>
    <xf numFmtId="3" fontId="29" fillId="13" borderId="21" xfId="0" applyNumberFormat="1" applyFont="1" applyFill="1" applyBorder="1" applyAlignment="1">
      <alignment horizontal="right"/>
    </xf>
    <xf numFmtId="3" fontId="10" fillId="6" borderId="46" xfId="0" applyNumberFormat="1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left" vertical="center"/>
    </xf>
    <xf numFmtId="49" fontId="13" fillId="0" borderId="2" xfId="0" applyNumberFormat="1" applyFont="1" applyBorder="1" applyAlignment="1">
      <alignment vertical="center"/>
    </xf>
    <xf numFmtId="49" fontId="13" fillId="0" borderId="3" xfId="0" applyNumberFormat="1" applyFont="1" applyBorder="1" applyAlignment="1">
      <alignment vertical="center"/>
    </xf>
    <xf numFmtId="49" fontId="13" fillId="0" borderId="6" xfId="0" applyNumberFormat="1" applyFont="1" applyBorder="1" applyAlignment="1">
      <alignment vertical="center"/>
    </xf>
    <xf numFmtId="49" fontId="13" fillId="0" borderId="7" xfId="0" applyNumberFormat="1" applyFont="1" applyBorder="1" applyAlignment="1">
      <alignment vertical="center"/>
    </xf>
    <xf numFmtId="49" fontId="13" fillId="0" borderId="8" xfId="0" applyNumberFormat="1" applyFont="1" applyBorder="1" applyAlignment="1">
      <alignment vertical="center"/>
    </xf>
    <xf numFmtId="49" fontId="9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9" fontId="4" fillId="0" borderId="1" xfId="0" applyNumberFormat="1" applyFont="1" applyBorder="1" applyAlignment="1">
      <alignment horizontal="left" vertical="center"/>
    </xf>
    <xf numFmtId="49" fontId="5" fillId="0" borderId="2" xfId="0" applyNumberFormat="1" applyFont="1" applyBorder="1" applyAlignment="1">
      <alignment vertical="center"/>
    </xf>
    <xf numFmtId="49" fontId="5" fillId="0" borderId="3" xfId="0" applyNumberFormat="1" applyFont="1" applyBorder="1" applyAlignment="1">
      <alignment vertical="center"/>
    </xf>
    <xf numFmtId="49" fontId="5" fillId="0" borderId="6" xfId="0" applyNumberFormat="1" applyFont="1" applyBorder="1" applyAlignment="1">
      <alignment vertical="center"/>
    </xf>
    <xf numFmtId="49" fontId="5" fillId="0" borderId="7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</cellXfs>
  <cellStyles count="1"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114"/>
  <sheetViews>
    <sheetView zoomScaleNormal="100" workbookViewId="0">
      <selection activeCell="Q13" sqref="Q13"/>
    </sheetView>
  </sheetViews>
  <sheetFormatPr defaultRowHeight="15" x14ac:dyDescent="0.25"/>
  <cols>
    <col min="1" max="1" width="0.28515625" customWidth="1"/>
    <col min="2" max="2" width="4.85546875" customWidth="1"/>
    <col min="3" max="3" width="5.140625" customWidth="1"/>
    <col min="4" max="4" width="5.28515625" customWidth="1"/>
    <col min="6" max="6" width="30.85546875" customWidth="1"/>
    <col min="7" max="7" width="13.42578125" customWidth="1"/>
    <col min="8" max="8" width="10.42578125" customWidth="1"/>
    <col min="9" max="9" width="12.42578125" customWidth="1"/>
    <col min="10" max="10" width="10.42578125" customWidth="1"/>
    <col min="11" max="11" width="12.5703125" customWidth="1"/>
    <col min="12" max="12" width="11.5703125" customWidth="1"/>
    <col min="13" max="13" width="12.42578125" customWidth="1"/>
  </cols>
  <sheetData>
    <row r="2" spans="1:14" ht="18" x14ac:dyDescent="0.25">
      <c r="A2" s="1" t="s">
        <v>394</v>
      </c>
      <c r="B2" s="1" t="s">
        <v>435</v>
      </c>
      <c r="C2" s="1"/>
      <c r="D2" s="1"/>
      <c r="E2" s="1"/>
      <c r="F2" s="1"/>
      <c r="G2" s="1"/>
      <c r="H2" s="1"/>
      <c r="I2" s="1"/>
      <c r="J2" s="1"/>
    </row>
    <row r="3" spans="1:14" ht="15.75" thickBot="1" x14ac:dyDescent="0.3">
      <c r="A3" s="2"/>
      <c r="B3" s="2"/>
      <c r="C3" s="2"/>
      <c r="D3" s="2"/>
      <c r="E3" s="2"/>
      <c r="F3" s="2"/>
    </row>
    <row r="4" spans="1:14" x14ac:dyDescent="0.25">
      <c r="A4" s="1495" t="s">
        <v>0</v>
      </c>
      <c r="B4" s="1496"/>
      <c r="C4" s="1496"/>
      <c r="D4" s="1496"/>
      <c r="E4" s="1496"/>
      <c r="F4" s="1497"/>
      <c r="G4" s="291" t="s">
        <v>184</v>
      </c>
      <c r="H4" s="292" t="s">
        <v>184</v>
      </c>
      <c r="I4" s="1249" t="s">
        <v>1</v>
      </c>
      <c r="J4" s="1250" t="s">
        <v>186</v>
      </c>
      <c r="K4" s="406" t="s">
        <v>1</v>
      </c>
      <c r="L4" s="39" t="s">
        <v>1</v>
      </c>
      <c r="M4" s="437" t="s">
        <v>1</v>
      </c>
    </row>
    <row r="5" spans="1:14" x14ac:dyDescent="0.25">
      <c r="A5" s="1498"/>
      <c r="B5" s="1499"/>
      <c r="C5" s="1499"/>
      <c r="D5" s="1499"/>
      <c r="E5" s="1499"/>
      <c r="F5" s="1500"/>
      <c r="G5" s="293" t="s">
        <v>185</v>
      </c>
      <c r="H5" s="294" t="s">
        <v>185</v>
      </c>
      <c r="I5" s="1251">
        <v>2024</v>
      </c>
      <c r="J5" s="1252" t="s">
        <v>187</v>
      </c>
      <c r="K5" s="407">
        <v>2025</v>
      </c>
      <c r="L5" s="433">
        <v>2026</v>
      </c>
      <c r="M5" s="436">
        <v>2027</v>
      </c>
    </row>
    <row r="6" spans="1:14" x14ac:dyDescent="0.25">
      <c r="A6" s="218"/>
      <c r="B6" s="409" t="s">
        <v>2</v>
      </c>
      <c r="C6" s="409" t="s">
        <v>3</v>
      </c>
      <c r="D6" s="409" t="s">
        <v>4</v>
      </c>
      <c r="E6" s="4"/>
      <c r="F6" s="219"/>
      <c r="G6" s="295" t="s">
        <v>385</v>
      </c>
      <c r="H6" s="296" t="s">
        <v>393</v>
      </c>
      <c r="I6" s="1253" t="s">
        <v>5</v>
      </c>
      <c r="J6" s="1254" t="s">
        <v>413</v>
      </c>
      <c r="K6" s="407" t="s">
        <v>5</v>
      </c>
      <c r="L6" s="433" t="s">
        <v>5</v>
      </c>
      <c r="M6" s="436" t="s">
        <v>5</v>
      </c>
    </row>
    <row r="7" spans="1:14" ht="15.75" thickBot="1" x14ac:dyDescent="0.3">
      <c r="A7" s="220"/>
      <c r="B7" s="410"/>
      <c r="C7" s="411"/>
      <c r="D7" s="410" t="s">
        <v>7</v>
      </c>
      <c r="E7" s="61" t="s">
        <v>8</v>
      </c>
      <c r="F7" s="62"/>
      <c r="G7" s="297" t="s">
        <v>5</v>
      </c>
      <c r="H7" s="298" t="s">
        <v>5</v>
      </c>
      <c r="I7" s="1255"/>
      <c r="J7" s="1256" t="s">
        <v>5</v>
      </c>
      <c r="K7" s="299"/>
      <c r="L7" s="434"/>
      <c r="M7" s="435"/>
    </row>
    <row r="8" spans="1:14" x14ac:dyDescent="0.25">
      <c r="A8" s="440">
        <v>1</v>
      </c>
      <c r="B8" s="1284" t="s">
        <v>9</v>
      </c>
      <c r="C8" s="1285"/>
      <c r="D8" s="1284"/>
      <c r="E8" s="1286" t="s">
        <v>10</v>
      </c>
      <c r="F8" s="1287"/>
      <c r="G8" s="1390">
        <f t="shared" ref="G8" si="0">G10+G13+G18</f>
        <v>397711.36000000004</v>
      </c>
      <c r="H8" s="1288"/>
      <c r="I8" s="1257">
        <f>I10+I13+I18</f>
        <v>452191</v>
      </c>
      <c r="J8" s="1257"/>
      <c r="K8" s="1289">
        <f t="shared" ref="K8:M8" si="1">K10+K13+K18</f>
        <v>449191</v>
      </c>
      <c r="L8" s="1289">
        <f t="shared" si="1"/>
        <v>449191</v>
      </c>
      <c r="M8" s="1289">
        <f t="shared" si="1"/>
        <v>449191</v>
      </c>
    </row>
    <row r="9" spans="1:14" x14ac:dyDescent="0.25">
      <c r="A9" s="221">
        <f>A8+1</f>
        <v>2</v>
      </c>
      <c r="B9" s="222"/>
      <c r="C9" s="223"/>
      <c r="D9" s="224"/>
      <c r="E9" s="225"/>
      <c r="F9" s="226"/>
      <c r="G9" s="1383"/>
      <c r="H9" s="283"/>
      <c r="I9" s="1258"/>
      <c r="J9" s="1259"/>
      <c r="K9" s="54"/>
      <c r="L9" s="397"/>
      <c r="M9" s="488"/>
    </row>
    <row r="10" spans="1:14" x14ac:dyDescent="0.25">
      <c r="A10" s="438">
        <f t="shared" ref="A10:A55" si="2">A9+1</f>
        <v>3</v>
      </c>
      <c r="B10" s="1300" t="s">
        <v>11</v>
      </c>
      <c r="C10" s="1301"/>
      <c r="D10" s="1302"/>
      <c r="E10" s="1303" t="s">
        <v>12</v>
      </c>
      <c r="F10" s="1304"/>
      <c r="G10" s="1391">
        <f>G11</f>
        <v>318791.63</v>
      </c>
      <c r="H10" s="1305"/>
      <c r="I10" s="1260">
        <v>352000</v>
      </c>
      <c r="J10" s="1260"/>
      <c r="K10" s="1306">
        <f t="shared" ref="K10:M10" si="3">K11</f>
        <v>350000</v>
      </c>
      <c r="L10" s="1306">
        <f t="shared" si="3"/>
        <v>350000</v>
      </c>
      <c r="M10" s="1306">
        <f t="shared" si="3"/>
        <v>350000</v>
      </c>
      <c r="N10" s="1457"/>
    </row>
    <row r="11" spans="1:14" x14ac:dyDescent="0.25">
      <c r="A11" s="221">
        <f t="shared" si="2"/>
        <v>4</v>
      </c>
      <c r="B11" s="223"/>
      <c r="C11" s="1299" t="s">
        <v>13</v>
      </c>
      <c r="D11" s="231" t="s">
        <v>14</v>
      </c>
      <c r="E11" s="233" t="s">
        <v>188</v>
      </c>
      <c r="F11" s="226"/>
      <c r="G11" s="1384">
        <v>318791.63</v>
      </c>
      <c r="H11" s="283"/>
      <c r="I11" s="1258">
        <v>352000</v>
      </c>
      <c r="J11" s="1259"/>
      <c r="K11" s="1244">
        <v>350000</v>
      </c>
      <c r="L11" s="1244">
        <v>350000</v>
      </c>
      <c r="M11" s="1245">
        <v>350000</v>
      </c>
    </row>
    <row r="12" spans="1:14" x14ac:dyDescent="0.25">
      <c r="A12" s="221">
        <f t="shared" si="2"/>
        <v>5</v>
      </c>
      <c r="B12" s="227"/>
      <c r="C12" s="228"/>
      <c r="D12" s="229"/>
      <c r="E12" s="230"/>
      <c r="F12" s="226"/>
      <c r="G12" s="1385"/>
      <c r="H12" s="285"/>
      <c r="I12" s="1258"/>
      <c r="J12" s="1259"/>
      <c r="K12" s="54"/>
      <c r="L12" s="397"/>
      <c r="M12" s="488"/>
    </row>
    <row r="13" spans="1:14" x14ac:dyDescent="0.25">
      <c r="A13" s="438">
        <f t="shared" si="2"/>
        <v>6</v>
      </c>
      <c r="B13" s="1300" t="s">
        <v>15</v>
      </c>
      <c r="C13" s="1307"/>
      <c r="D13" s="1308"/>
      <c r="E13" s="1303" t="s">
        <v>16</v>
      </c>
      <c r="F13" s="1304"/>
      <c r="G13" s="1391">
        <v>53436.33</v>
      </c>
      <c r="H13" s="1305"/>
      <c r="I13" s="1260">
        <f>SUM(I15:I17)</f>
        <v>69160</v>
      </c>
      <c r="J13" s="1260"/>
      <c r="K13" s="1306">
        <f>SUM(K15:K17)</f>
        <v>69160</v>
      </c>
      <c r="L13" s="1306">
        <f>SUM(L15:L17)</f>
        <v>69160</v>
      </c>
      <c r="M13" s="1306">
        <f>SUM(M15:M17)</f>
        <v>69160</v>
      </c>
    </row>
    <row r="14" spans="1:14" x14ac:dyDescent="0.25">
      <c r="A14" s="221">
        <f t="shared" si="2"/>
        <v>7</v>
      </c>
      <c r="B14" s="483"/>
      <c r="C14" s="484" t="s">
        <v>17</v>
      </c>
      <c r="D14" s="485"/>
      <c r="E14" s="486" t="s">
        <v>18</v>
      </c>
      <c r="F14" s="462"/>
      <c r="G14" s="1392"/>
      <c r="H14" s="455"/>
      <c r="I14" s="1258"/>
      <c r="J14" s="1259"/>
      <c r="K14" s="465"/>
      <c r="L14" s="465"/>
      <c r="M14" s="489"/>
    </row>
    <row r="15" spans="1:14" x14ac:dyDescent="0.25">
      <c r="A15" s="221">
        <f t="shared" si="2"/>
        <v>8</v>
      </c>
      <c r="B15" s="227"/>
      <c r="C15" s="228"/>
      <c r="D15" s="231" t="s">
        <v>19</v>
      </c>
      <c r="E15" s="225" t="s">
        <v>20</v>
      </c>
      <c r="F15" s="226"/>
      <c r="G15" s="1384">
        <v>40768.879999999997</v>
      </c>
      <c r="H15" s="283"/>
      <c r="I15" s="1484">
        <v>51744</v>
      </c>
      <c r="J15" s="1485"/>
      <c r="K15" s="1484">
        <v>51744</v>
      </c>
      <c r="L15" s="1484">
        <v>51744</v>
      </c>
      <c r="M15" s="1484">
        <v>51744</v>
      </c>
    </row>
    <row r="16" spans="1:14" x14ac:dyDescent="0.25">
      <c r="A16" s="221">
        <f t="shared" si="2"/>
        <v>9</v>
      </c>
      <c r="B16" s="227"/>
      <c r="C16" s="228"/>
      <c r="D16" s="231" t="s">
        <v>21</v>
      </c>
      <c r="E16" s="225" t="s">
        <v>22</v>
      </c>
      <c r="F16" s="226"/>
      <c r="G16" s="1384">
        <v>12522.55</v>
      </c>
      <c r="H16" s="283"/>
      <c r="I16" s="1484">
        <v>17248</v>
      </c>
      <c r="J16" s="1485"/>
      <c r="K16" s="1484">
        <v>17248</v>
      </c>
      <c r="L16" s="1484">
        <v>17248</v>
      </c>
      <c r="M16" s="1484">
        <v>17248</v>
      </c>
    </row>
    <row r="17" spans="1:16" x14ac:dyDescent="0.25">
      <c r="A17" s="221">
        <v>10</v>
      </c>
      <c r="B17" s="232"/>
      <c r="C17" s="228"/>
      <c r="D17" s="231" t="s">
        <v>14</v>
      </c>
      <c r="E17" s="233" t="s">
        <v>23</v>
      </c>
      <c r="F17" s="234"/>
      <c r="G17" s="1386">
        <v>144.9</v>
      </c>
      <c r="H17" s="285"/>
      <c r="I17" s="1484">
        <v>168</v>
      </c>
      <c r="J17" s="1485"/>
      <c r="K17" s="1484">
        <v>168</v>
      </c>
      <c r="L17" s="1484">
        <v>168</v>
      </c>
      <c r="M17" s="1484">
        <v>168</v>
      </c>
    </row>
    <row r="18" spans="1:16" x14ac:dyDescent="0.25">
      <c r="A18" s="438">
        <f t="shared" si="2"/>
        <v>11</v>
      </c>
      <c r="B18" s="1300" t="s">
        <v>24</v>
      </c>
      <c r="C18" s="1307"/>
      <c r="D18" s="1308"/>
      <c r="E18" s="1303" t="s">
        <v>25</v>
      </c>
      <c r="F18" s="1304"/>
      <c r="G18" s="1391">
        <v>25483.4</v>
      </c>
      <c r="H18" s="1305"/>
      <c r="I18" s="1260">
        <f>SUM(I20:I23)</f>
        <v>31031</v>
      </c>
      <c r="J18" s="1260"/>
      <c r="K18" s="1306">
        <f t="shared" ref="K18:M18" si="4">SUM(K20:K23)</f>
        <v>30031</v>
      </c>
      <c r="L18" s="1306">
        <f t="shared" si="4"/>
        <v>30031</v>
      </c>
      <c r="M18" s="1306">
        <f t="shared" si="4"/>
        <v>30031</v>
      </c>
    </row>
    <row r="19" spans="1:16" x14ac:dyDescent="0.25">
      <c r="A19" s="221"/>
      <c r="B19" s="451"/>
      <c r="C19" s="483"/>
      <c r="D19" s="485"/>
      <c r="E19" s="487"/>
      <c r="F19" s="462"/>
      <c r="G19" s="1392"/>
      <c r="H19" s="455"/>
      <c r="I19" s="1258"/>
      <c r="J19" s="1259"/>
      <c r="K19" s="444"/>
      <c r="L19" s="445"/>
      <c r="M19" s="488"/>
    </row>
    <row r="20" spans="1:16" x14ac:dyDescent="0.25">
      <c r="A20" s="221">
        <f>A18+1</f>
        <v>12</v>
      </c>
      <c r="B20" s="227"/>
      <c r="C20" s="228" t="s">
        <v>26</v>
      </c>
      <c r="D20" s="231" t="s">
        <v>295</v>
      </c>
      <c r="E20" s="225" t="s">
        <v>397</v>
      </c>
      <c r="F20" s="226"/>
      <c r="G20" s="1384">
        <v>1432.75</v>
      </c>
      <c r="H20" s="283"/>
      <c r="I20" s="1258">
        <v>1500</v>
      </c>
      <c r="J20" s="1259"/>
      <c r="K20" s="284">
        <v>1500</v>
      </c>
      <c r="L20" s="284">
        <v>1500</v>
      </c>
      <c r="M20" s="284">
        <v>1500</v>
      </c>
    </row>
    <row r="21" spans="1:16" x14ac:dyDescent="0.25">
      <c r="A21" s="221"/>
      <c r="B21" s="227"/>
      <c r="C21" s="228" t="s">
        <v>26</v>
      </c>
      <c r="D21" s="231" t="s">
        <v>395</v>
      </c>
      <c r="E21" s="226" t="s">
        <v>396</v>
      </c>
      <c r="F21" s="226"/>
      <c r="G21" s="1384">
        <v>1082.76</v>
      </c>
      <c r="H21" s="283"/>
      <c r="I21" s="1258">
        <v>3000</v>
      </c>
      <c r="J21" s="1259"/>
      <c r="K21" s="284">
        <v>2000</v>
      </c>
      <c r="L21" s="284">
        <v>2000</v>
      </c>
      <c r="M21" s="284">
        <v>2000</v>
      </c>
    </row>
    <row r="22" spans="1:16" x14ac:dyDescent="0.25">
      <c r="A22" s="221">
        <f>A20+1</f>
        <v>13</v>
      </c>
      <c r="B22" s="227"/>
      <c r="C22" s="228" t="s">
        <v>26</v>
      </c>
      <c r="D22" s="231" t="s">
        <v>27</v>
      </c>
      <c r="E22" s="225" t="s">
        <v>189</v>
      </c>
      <c r="F22" s="226"/>
      <c r="G22" s="1384">
        <v>22436.79</v>
      </c>
      <c r="H22" s="283"/>
      <c r="I22" s="1258">
        <v>26000</v>
      </c>
      <c r="J22" s="1259"/>
      <c r="K22" s="284">
        <v>26000</v>
      </c>
      <c r="L22" s="284">
        <v>26000</v>
      </c>
      <c r="M22" s="284">
        <v>26000</v>
      </c>
    </row>
    <row r="23" spans="1:16" x14ac:dyDescent="0.25">
      <c r="A23" s="221">
        <f t="shared" si="2"/>
        <v>14</v>
      </c>
      <c r="B23" s="227"/>
      <c r="C23" s="228" t="s">
        <v>28</v>
      </c>
      <c r="D23" s="231" t="s">
        <v>19</v>
      </c>
      <c r="E23" s="233" t="s">
        <v>29</v>
      </c>
      <c r="F23" s="226"/>
      <c r="G23" s="1386">
        <v>531.1</v>
      </c>
      <c r="H23" s="285"/>
      <c r="I23" s="1258">
        <v>531</v>
      </c>
      <c r="J23" s="1259"/>
      <c r="K23" s="284">
        <v>531</v>
      </c>
      <c r="L23" s="284">
        <v>531</v>
      </c>
      <c r="M23" s="284">
        <v>531</v>
      </c>
    </row>
    <row r="24" spans="1:16" x14ac:dyDescent="0.25">
      <c r="A24" s="441">
        <f>A23+1</f>
        <v>15</v>
      </c>
      <c r="B24" s="1290" t="s">
        <v>30</v>
      </c>
      <c r="C24" s="1291"/>
      <c r="D24" s="1292"/>
      <c r="E24" s="1293" t="s">
        <v>31</v>
      </c>
      <c r="F24" s="1294"/>
      <c r="G24" s="1393">
        <v>16544.3</v>
      </c>
      <c r="H24" s="1295"/>
      <c r="I24" s="1260">
        <f>I26+I34+I40+I47+I51</f>
        <v>20850</v>
      </c>
      <c r="J24" s="1260"/>
      <c r="K24" s="1296">
        <f t="shared" ref="K24:M24" si="5">K26+K34+K40+K47+K51</f>
        <v>16100</v>
      </c>
      <c r="L24" s="1296">
        <f t="shared" si="5"/>
        <v>16100</v>
      </c>
      <c r="M24" s="1296">
        <f t="shared" si="5"/>
        <v>16100</v>
      </c>
    </row>
    <row r="25" spans="1:16" x14ac:dyDescent="0.25">
      <c r="A25" s="221">
        <f t="shared" si="2"/>
        <v>16</v>
      </c>
      <c r="B25" s="235"/>
      <c r="C25" s="235"/>
      <c r="D25" s="236"/>
      <c r="E25" s="225"/>
      <c r="F25" s="237"/>
      <c r="G25" s="1394"/>
      <c r="H25" s="283"/>
      <c r="I25" s="1258"/>
      <c r="J25" s="1259"/>
      <c r="K25" s="54"/>
      <c r="L25" s="397"/>
      <c r="M25" s="488"/>
    </row>
    <row r="26" spans="1:16" x14ac:dyDescent="0.25">
      <c r="A26" s="438">
        <f>A25+1</f>
        <v>17</v>
      </c>
      <c r="B26" s="1300" t="s">
        <v>32</v>
      </c>
      <c r="C26" s="1300"/>
      <c r="D26" s="1302"/>
      <c r="E26" s="1303" t="s">
        <v>33</v>
      </c>
      <c r="F26" s="1304"/>
      <c r="G26" s="1391">
        <v>11114.07</v>
      </c>
      <c r="H26" s="1305"/>
      <c r="I26" s="1260">
        <f>SUM(I27:I33)</f>
        <v>11050</v>
      </c>
      <c r="J26" s="1260"/>
      <c r="K26" s="1306">
        <f t="shared" ref="K26:M26" si="6">SUM(K27:K33)</f>
        <v>11100</v>
      </c>
      <c r="L26" s="1306">
        <f t="shared" si="6"/>
        <v>11100</v>
      </c>
      <c r="M26" s="1306">
        <f t="shared" si="6"/>
        <v>11100</v>
      </c>
    </row>
    <row r="27" spans="1:16" x14ac:dyDescent="0.25">
      <c r="A27" s="221"/>
      <c r="B27" s="223"/>
      <c r="C27" s="223" t="s">
        <v>217</v>
      </c>
      <c r="D27" s="224" t="s">
        <v>14</v>
      </c>
      <c r="E27" s="225" t="s">
        <v>218</v>
      </c>
      <c r="F27" s="226"/>
      <c r="G27" s="1384">
        <v>2901.41</v>
      </c>
      <c r="H27" s="283"/>
      <c r="I27" s="1258">
        <v>2900</v>
      </c>
      <c r="J27" s="1259"/>
      <c r="K27" s="284">
        <v>2900</v>
      </c>
      <c r="L27" s="284">
        <v>2900</v>
      </c>
      <c r="M27" s="284">
        <v>2900</v>
      </c>
    </row>
    <row r="28" spans="1:16" x14ac:dyDescent="0.25">
      <c r="A28" s="221">
        <f>A26+1</f>
        <v>18</v>
      </c>
      <c r="B28" s="238"/>
      <c r="C28" s="238" t="s">
        <v>34</v>
      </c>
      <c r="D28" s="239"/>
      <c r="E28" s="240" t="s">
        <v>35</v>
      </c>
      <c r="F28" s="241"/>
      <c r="G28" s="1383"/>
      <c r="H28" s="283"/>
      <c r="I28" s="1258"/>
      <c r="J28" s="1259"/>
      <c r="K28" s="284"/>
      <c r="L28" s="284"/>
      <c r="M28" s="284"/>
    </row>
    <row r="29" spans="1:16" x14ac:dyDescent="0.25">
      <c r="A29" s="221">
        <f t="shared" si="2"/>
        <v>19</v>
      </c>
      <c r="B29" s="235"/>
      <c r="C29" s="242"/>
      <c r="D29" s="224" t="s">
        <v>21</v>
      </c>
      <c r="E29" s="225" t="s">
        <v>36</v>
      </c>
      <c r="F29" s="237"/>
      <c r="G29" s="1384">
        <v>586.66</v>
      </c>
      <c r="H29" s="283"/>
      <c r="I29" s="1258">
        <v>1550</v>
      </c>
      <c r="J29" s="1259"/>
      <c r="K29" s="284">
        <v>1600</v>
      </c>
      <c r="L29" s="284">
        <v>1600</v>
      </c>
      <c r="M29" s="284">
        <v>1600</v>
      </c>
    </row>
    <row r="30" spans="1:16" x14ac:dyDescent="0.25">
      <c r="A30" s="221">
        <f t="shared" si="2"/>
        <v>20</v>
      </c>
      <c r="B30" s="235"/>
      <c r="C30" s="242"/>
      <c r="D30" s="224" t="s">
        <v>14</v>
      </c>
      <c r="E30" s="225" t="s">
        <v>37</v>
      </c>
      <c r="F30" s="237"/>
      <c r="G30" s="1383"/>
      <c r="H30" s="283"/>
      <c r="I30" s="1258"/>
      <c r="J30" s="1259"/>
      <c r="K30" s="284"/>
      <c r="L30" s="284"/>
      <c r="M30" s="284"/>
    </row>
    <row r="31" spans="1:16" x14ac:dyDescent="0.25">
      <c r="A31" s="221">
        <f t="shared" si="2"/>
        <v>21</v>
      </c>
      <c r="B31" s="235"/>
      <c r="C31" s="242"/>
      <c r="D31" s="236"/>
      <c r="E31" s="240"/>
      <c r="F31" s="243" t="s">
        <v>38</v>
      </c>
      <c r="G31" s="1384">
        <v>7626</v>
      </c>
      <c r="H31" s="283"/>
      <c r="I31" s="1258">
        <v>6600</v>
      </c>
      <c r="J31" s="1259"/>
      <c r="K31" s="284">
        <v>6600</v>
      </c>
      <c r="L31" s="284">
        <v>6600</v>
      </c>
      <c r="M31" s="284">
        <v>6600</v>
      </c>
    </row>
    <row r="32" spans="1:16" x14ac:dyDescent="0.25">
      <c r="A32" s="275">
        <f t="shared" si="2"/>
        <v>22</v>
      </c>
      <c r="B32" s="250"/>
      <c r="C32" s="332"/>
      <c r="D32" s="251"/>
      <c r="E32" s="265"/>
      <c r="F32" s="253"/>
      <c r="G32" s="1385"/>
      <c r="H32" s="285"/>
      <c r="I32" s="1258"/>
      <c r="J32" s="1259"/>
      <c r="K32" s="444"/>
      <c r="L32" s="445"/>
      <c r="M32" s="488"/>
      <c r="N32" s="1376"/>
      <c r="O32" s="1376"/>
      <c r="P32" s="1376"/>
    </row>
    <row r="33" spans="1:20" ht="15.75" thickBot="1" x14ac:dyDescent="0.3">
      <c r="A33" s="244">
        <f t="shared" si="2"/>
        <v>23</v>
      </c>
      <c r="B33" s="245"/>
      <c r="C33" s="245"/>
      <c r="D33" s="246"/>
      <c r="E33" s="247"/>
      <c r="F33" s="248"/>
      <c r="G33" s="1395"/>
      <c r="H33" s="331"/>
      <c r="I33" s="1261"/>
      <c r="J33" s="1262"/>
      <c r="K33" s="446"/>
      <c r="L33" s="447"/>
      <c r="M33" s="469"/>
    </row>
    <row r="34" spans="1:20" x14ac:dyDescent="0.25">
      <c r="A34" s="439">
        <f t="shared" si="2"/>
        <v>24</v>
      </c>
      <c r="B34" s="1309" t="s">
        <v>39</v>
      </c>
      <c r="C34" s="1310"/>
      <c r="D34" s="1311"/>
      <c r="E34" s="1312" t="s">
        <v>40</v>
      </c>
      <c r="F34" s="1313"/>
      <c r="G34" s="1396">
        <v>2113.7399999999998</v>
      </c>
      <c r="H34" s="1314"/>
      <c r="I34" s="1257">
        <f>SUM(I35:I39)</f>
        <v>2850</v>
      </c>
      <c r="J34" s="1257"/>
      <c r="K34" s="1315">
        <f t="shared" ref="K34:M34" si="7">SUM(K35:K39)</f>
        <v>2950</v>
      </c>
      <c r="L34" s="1315">
        <f t="shared" si="7"/>
        <v>2950</v>
      </c>
      <c r="M34" s="1315">
        <f t="shared" si="7"/>
        <v>2950</v>
      </c>
    </row>
    <row r="35" spans="1:20" x14ac:dyDescent="0.25">
      <c r="A35" s="221">
        <f t="shared" si="2"/>
        <v>25</v>
      </c>
      <c r="B35" s="235"/>
      <c r="C35" s="242" t="s">
        <v>41</v>
      </c>
      <c r="D35" s="224" t="s">
        <v>42</v>
      </c>
      <c r="E35" s="225" t="s">
        <v>43</v>
      </c>
      <c r="F35" s="237"/>
      <c r="G35" s="1384">
        <v>1008</v>
      </c>
      <c r="H35" s="283"/>
      <c r="I35" s="1258">
        <v>1200</v>
      </c>
      <c r="J35" s="1259"/>
      <c r="K35" s="284">
        <v>1300</v>
      </c>
      <c r="L35" s="284">
        <v>1300</v>
      </c>
      <c r="M35" s="284">
        <v>1300</v>
      </c>
    </row>
    <row r="36" spans="1:20" x14ac:dyDescent="0.25">
      <c r="A36" s="221">
        <f t="shared" si="2"/>
        <v>26</v>
      </c>
      <c r="B36" s="235"/>
      <c r="C36" s="235"/>
      <c r="D36" s="236"/>
      <c r="E36" s="240"/>
      <c r="F36" s="237" t="s">
        <v>44</v>
      </c>
      <c r="G36" s="1384">
        <v>0</v>
      </c>
      <c r="H36" s="283"/>
      <c r="I36" s="1258">
        <v>0</v>
      </c>
      <c r="J36" s="1259"/>
      <c r="K36" s="284">
        <v>0</v>
      </c>
      <c r="L36" s="284">
        <v>0</v>
      </c>
      <c r="M36" s="284">
        <v>0</v>
      </c>
    </row>
    <row r="37" spans="1:20" x14ac:dyDescent="0.25">
      <c r="A37" s="221">
        <f t="shared" si="2"/>
        <v>27</v>
      </c>
      <c r="B37" s="235"/>
      <c r="C37" s="235"/>
      <c r="D37" s="236"/>
      <c r="E37" s="240"/>
      <c r="F37" s="237" t="s">
        <v>190</v>
      </c>
      <c r="G37" s="1384">
        <v>1105.74</v>
      </c>
      <c r="H37" s="283"/>
      <c r="I37" s="1258">
        <v>1650</v>
      </c>
      <c r="J37" s="1259"/>
      <c r="K37" s="284">
        <v>1650</v>
      </c>
      <c r="L37" s="284">
        <v>1650</v>
      </c>
      <c r="M37" s="284">
        <v>1650</v>
      </c>
    </row>
    <row r="38" spans="1:20" x14ac:dyDescent="0.25">
      <c r="A38" s="221">
        <v>28</v>
      </c>
      <c r="B38" s="250"/>
      <c r="C38" s="250"/>
      <c r="D38" s="251"/>
      <c r="E38" s="252"/>
      <c r="F38" s="253"/>
      <c r="G38" s="1385"/>
      <c r="H38" s="286"/>
      <c r="I38" s="1258"/>
      <c r="J38" s="1259"/>
      <c r="K38" s="444"/>
      <c r="L38" s="445"/>
      <c r="M38" s="469"/>
      <c r="N38" s="1376"/>
      <c r="O38" s="1376"/>
      <c r="P38" s="1376"/>
    </row>
    <row r="39" spans="1:20" x14ac:dyDescent="0.25">
      <c r="A39" s="221"/>
      <c r="B39" s="235"/>
      <c r="C39" s="235"/>
      <c r="D39" s="236"/>
      <c r="E39" s="240"/>
      <c r="F39" s="237"/>
      <c r="G39" s="1383"/>
      <c r="H39" s="287"/>
      <c r="I39" s="1258"/>
      <c r="J39" s="1259"/>
      <c r="K39" s="444"/>
      <c r="L39" s="445"/>
      <c r="M39" s="469"/>
    </row>
    <row r="40" spans="1:20" x14ac:dyDescent="0.25">
      <c r="A40" s="438">
        <v>29</v>
      </c>
      <c r="B40" s="1316"/>
      <c r="C40" s="1317" t="s">
        <v>45</v>
      </c>
      <c r="D40" s="1302"/>
      <c r="E40" s="1318" t="s">
        <v>193</v>
      </c>
      <c r="F40" s="1319"/>
      <c r="G40" s="1391">
        <v>2427.15</v>
      </c>
      <c r="H40" s="1305"/>
      <c r="I40" s="1260">
        <f>SUM(I41:I46)</f>
        <v>1650</v>
      </c>
      <c r="J40" s="1260"/>
      <c r="K40" s="1306">
        <f t="shared" ref="K40:M40" si="8">SUM(K41:K46)</f>
        <v>1350</v>
      </c>
      <c r="L40" s="1306">
        <f t="shared" si="8"/>
        <v>1350</v>
      </c>
      <c r="M40" s="1306">
        <f t="shared" si="8"/>
        <v>1350</v>
      </c>
    </row>
    <row r="41" spans="1:20" x14ac:dyDescent="0.25">
      <c r="A41" s="221">
        <v>30</v>
      </c>
      <c r="B41" s="235"/>
      <c r="C41" s="235"/>
      <c r="D41" s="224" t="s">
        <v>19</v>
      </c>
      <c r="E41" s="254" t="s">
        <v>46</v>
      </c>
      <c r="F41" s="255"/>
      <c r="G41" s="1384">
        <v>347</v>
      </c>
      <c r="H41" s="283"/>
      <c r="I41" s="1258">
        <v>500</v>
      </c>
      <c r="J41" s="1259"/>
      <c r="K41" s="284">
        <v>500</v>
      </c>
      <c r="L41" s="284">
        <v>500</v>
      </c>
      <c r="M41" s="284">
        <v>500</v>
      </c>
    </row>
    <row r="42" spans="1:20" x14ac:dyDescent="0.25">
      <c r="A42" s="221">
        <f t="shared" si="2"/>
        <v>31</v>
      </c>
      <c r="B42" s="250"/>
      <c r="C42" s="250"/>
      <c r="D42" s="256" t="s">
        <v>19</v>
      </c>
      <c r="E42" s="257" t="s">
        <v>47</v>
      </c>
      <c r="F42" s="258"/>
      <c r="G42" s="1384">
        <v>107</v>
      </c>
      <c r="H42" s="283"/>
      <c r="I42" s="1258">
        <v>200</v>
      </c>
      <c r="J42" s="1259"/>
      <c r="K42" s="284">
        <v>200</v>
      </c>
      <c r="L42" s="284">
        <v>200</v>
      </c>
      <c r="M42" s="284">
        <v>200</v>
      </c>
    </row>
    <row r="43" spans="1:20" x14ac:dyDescent="0.25">
      <c r="A43" s="221">
        <f t="shared" si="2"/>
        <v>32</v>
      </c>
      <c r="B43" s="250"/>
      <c r="C43" s="250"/>
      <c r="D43" s="256" t="s">
        <v>19</v>
      </c>
      <c r="E43" s="257" t="s">
        <v>191</v>
      </c>
      <c r="F43" s="258"/>
      <c r="G43" s="1384">
        <v>1718.08</v>
      </c>
      <c r="H43" s="283"/>
      <c r="I43" s="1258">
        <v>500</v>
      </c>
      <c r="J43" s="1259"/>
      <c r="K43" s="284">
        <v>200</v>
      </c>
      <c r="L43" s="284">
        <v>200</v>
      </c>
      <c r="M43" s="284">
        <v>200</v>
      </c>
    </row>
    <row r="44" spans="1:20" x14ac:dyDescent="0.25">
      <c r="A44" s="221">
        <v>33</v>
      </c>
      <c r="B44" s="259"/>
      <c r="C44" s="260"/>
      <c r="D44" s="261" t="s">
        <v>19</v>
      </c>
      <c r="E44" s="262" t="s">
        <v>192</v>
      </c>
      <c r="F44" s="263"/>
      <c r="G44" s="1384">
        <v>153.96</v>
      </c>
      <c r="H44" s="283"/>
      <c r="I44" s="1258">
        <v>300</v>
      </c>
      <c r="J44" s="1259"/>
      <c r="K44" s="284">
        <v>300</v>
      </c>
      <c r="L44" s="284">
        <v>300</v>
      </c>
      <c r="M44" s="284">
        <v>300</v>
      </c>
      <c r="N44" s="1376"/>
      <c r="O44" s="1376"/>
      <c r="P44" s="1376"/>
      <c r="Q44" s="1376"/>
      <c r="R44" s="1376"/>
      <c r="S44" s="1376"/>
      <c r="T44" s="1376"/>
    </row>
    <row r="45" spans="1:20" x14ac:dyDescent="0.25">
      <c r="A45" s="221">
        <f t="shared" si="2"/>
        <v>34</v>
      </c>
      <c r="B45" s="250"/>
      <c r="C45" s="264"/>
      <c r="D45" s="256" t="s">
        <v>19</v>
      </c>
      <c r="E45" s="265" t="s">
        <v>48</v>
      </c>
      <c r="F45" s="253"/>
      <c r="G45" s="1397">
        <v>83</v>
      </c>
      <c r="H45" s="288"/>
      <c r="I45" s="1258">
        <v>150</v>
      </c>
      <c r="J45" s="1259"/>
      <c r="K45" s="284">
        <v>150</v>
      </c>
      <c r="L45" s="284">
        <v>150</v>
      </c>
      <c r="M45" s="284">
        <v>150</v>
      </c>
    </row>
    <row r="46" spans="1:20" x14ac:dyDescent="0.25">
      <c r="A46" s="221">
        <v>35</v>
      </c>
      <c r="B46" s="250"/>
      <c r="C46" s="264"/>
      <c r="D46" s="256"/>
      <c r="E46" s="265"/>
      <c r="F46" s="253"/>
      <c r="G46" s="1394"/>
      <c r="H46" s="289"/>
      <c r="I46" s="1258"/>
      <c r="J46" s="1259"/>
      <c r="K46" s="54"/>
      <c r="L46" s="397"/>
      <c r="M46" s="469"/>
    </row>
    <row r="47" spans="1:20" x14ac:dyDescent="0.25">
      <c r="A47" s="438">
        <v>36</v>
      </c>
      <c r="B47" s="1320" t="s">
        <v>49</v>
      </c>
      <c r="C47" s="1321"/>
      <c r="D47" s="1322"/>
      <c r="E47" s="1323" t="s">
        <v>194</v>
      </c>
      <c r="F47" s="1324"/>
      <c r="G47" s="1391">
        <v>0</v>
      </c>
      <c r="H47" s="1325"/>
      <c r="I47" s="1263">
        <f>SUM(I48:I50)</f>
        <v>0</v>
      </c>
      <c r="J47" s="1260"/>
      <c r="K47" s="1326">
        <f t="shared" ref="K47:M47" si="9">SUM(K48:K50)</f>
        <v>0</v>
      </c>
      <c r="L47" s="1326">
        <f t="shared" si="9"/>
        <v>0</v>
      </c>
      <c r="M47" s="1326">
        <f t="shared" si="9"/>
        <v>0</v>
      </c>
    </row>
    <row r="48" spans="1:20" x14ac:dyDescent="0.25">
      <c r="A48" s="221">
        <f t="shared" si="2"/>
        <v>37</v>
      </c>
      <c r="B48" s="238"/>
      <c r="C48" s="227" t="s">
        <v>50</v>
      </c>
      <c r="D48" s="266"/>
      <c r="E48" s="233" t="s">
        <v>51</v>
      </c>
      <c r="F48" s="237"/>
      <c r="G48" s="1384">
        <v>0</v>
      </c>
      <c r="H48" s="283"/>
      <c r="I48" s="1264">
        <v>0</v>
      </c>
      <c r="J48" s="1259"/>
      <c r="K48" s="633">
        <v>0</v>
      </c>
      <c r="L48" s="634">
        <v>0</v>
      </c>
      <c r="M48" s="635">
        <v>0</v>
      </c>
    </row>
    <row r="49" spans="1:13" x14ac:dyDescent="0.25">
      <c r="A49" s="221">
        <f t="shared" si="2"/>
        <v>38</v>
      </c>
      <c r="B49" s="267"/>
      <c r="C49" s="268" t="s">
        <v>52</v>
      </c>
      <c r="D49" s="269"/>
      <c r="E49" s="270" t="s">
        <v>53</v>
      </c>
      <c r="F49" s="263"/>
      <c r="G49" s="1384">
        <v>0</v>
      </c>
      <c r="H49" s="283"/>
      <c r="I49" s="1264">
        <v>0</v>
      </c>
      <c r="J49" s="1259"/>
      <c r="K49" s="633">
        <v>0</v>
      </c>
      <c r="L49" s="634">
        <v>0</v>
      </c>
      <c r="M49" s="635">
        <v>0</v>
      </c>
    </row>
    <row r="50" spans="1:13" x14ac:dyDescent="0.25">
      <c r="A50" s="221">
        <f t="shared" si="2"/>
        <v>39</v>
      </c>
      <c r="B50" s="271"/>
      <c r="C50" s="256"/>
      <c r="D50" s="272"/>
      <c r="E50" s="273"/>
      <c r="F50" s="253"/>
      <c r="G50" s="1398"/>
      <c r="H50" s="288"/>
      <c r="I50" s="1258"/>
      <c r="J50" s="1259"/>
      <c r="K50" s="54"/>
      <c r="L50" s="397"/>
      <c r="M50" s="469"/>
    </row>
    <row r="51" spans="1:13" x14ac:dyDescent="0.25">
      <c r="A51" s="438">
        <f t="shared" si="2"/>
        <v>40</v>
      </c>
      <c r="B51" s="1320" t="s">
        <v>54</v>
      </c>
      <c r="C51" s="1321"/>
      <c r="D51" s="1322"/>
      <c r="E51" s="1323" t="s">
        <v>55</v>
      </c>
      <c r="F51" s="1324"/>
      <c r="G51" s="1391">
        <v>889.34</v>
      </c>
      <c r="H51" s="1305"/>
      <c r="I51" s="1260">
        <f>SUM(I52:I54)</f>
        <v>5300</v>
      </c>
      <c r="J51" s="1260"/>
      <c r="K51" s="1306">
        <f t="shared" ref="K51:M51" si="10">SUM(K52:K54)</f>
        <v>700</v>
      </c>
      <c r="L51" s="1306">
        <f t="shared" si="10"/>
        <v>700</v>
      </c>
      <c r="M51" s="1306">
        <f t="shared" si="10"/>
        <v>700</v>
      </c>
    </row>
    <row r="52" spans="1:13" x14ac:dyDescent="0.25">
      <c r="A52" s="221">
        <f t="shared" si="2"/>
        <v>41</v>
      </c>
      <c r="B52" s="238"/>
      <c r="C52" s="236" t="s">
        <v>56</v>
      </c>
      <c r="D52" s="224" t="s">
        <v>57</v>
      </c>
      <c r="E52" s="225" t="s">
        <v>58</v>
      </c>
      <c r="F52" s="237"/>
      <c r="G52" s="1384">
        <v>304.43</v>
      </c>
      <c r="H52" s="283"/>
      <c r="I52" s="1258">
        <v>5000</v>
      </c>
      <c r="J52" s="1259"/>
      <c r="K52" s="284">
        <v>0</v>
      </c>
      <c r="L52" s="284">
        <v>0</v>
      </c>
      <c r="M52" s="284">
        <v>0</v>
      </c>
    </row>
    <row r="53" spans="1:13" x14ac:dyDescent="0.25">
      <c r="A53" s="221">
        <f t="shared" si="2"/>
        <v>42</v>
      </c>
      <c r="B53" s="271"/>
      <c r="C53" s="251" t="s">
        <v>56</v>
      </c>
      <c r="D53" s="256"/>
      <c r="E53" s="265" t="s">
        <v>59</v>
      </c>
      <c r="F53" s="253"/>
      <c r="G53" s="1384">
        <v>584.91</v>
      </c>
      <c r="H53" s="283"/>
      <c r="I53" s="1258">
        <v>300</v>
      </c>
      <c r="J53" s="1259"/>
      <c r="K53" s="284">
        <v>700</v>
      </c>
      <c r="L53" s="284">
        <v>700</v>
      </c>
      <c r="M53" s="284">
        <v>700</v>
      </c>
    </row>
    <row r="54" spans="1:13" x14ac:dyDescent="0.25">
      <c r="A54" s="221">
        <f t="shared" si="2"/>
        <v>43</v>
      </c>
      <c r="B54" s="274"/>
      <c r="C54" s="251"/>
      <c r="D54" s="256"/>
      <c r="E54" s="265"/>
      <c r="F54" s="253"/>
      <c r="G54" s="1398"/>
      <c r="H54" s="288"/>
      <c r="I54" s="1258"/>
      <c r="J54" s="1259"/>
      <c r="K54" s="54"/>
      <c r="L54" s="397"/>
      <c r="M54" s="469"/>
    </row>
    <row r="55" spans="1:13" x14ac:dyDescent="0.25">
      <c r="A55" s="450">
        <f t="shared" si="2"/>
        <v>44</v>
      </c>
      <c r="B55" s="1419"/>
      <c r="C55" s="1420"/>
      <c r="D55" s="1421"/>
      <c r="E55" s="1422" t="s">
        <v>196</v>
      </c>
      <c r="F55" s="1423"/>
      <c r="G55" s="1399"/>
      <c r="H55" s="1424"/>
      <c r="I55" s="1451"/>
      <c r="J55" s="1452"/>
      <c r="K55" s="1430"/>
      <c r="L55" s="1431"/>
      <c r="M55" s="1432"/>
    </row>
    <row r="56" spans="1:13" x14ac:dyDescent="0.25">
      <c r="A56" s="449">
        <v>46</v>
      </c>
      <c r="B56" s="1425" t="s">
        <v>45</v>
      </c>
      <c r="C56" s="1426"/>
      <c r="D56" s="1427"/>
      <c r="E56" s="1428"/>
      <c r="F56" s="1429"/>
      <c r="G56" s="1400">
        <f t="shared" ref="G56" si="11">SUM(G57:G60)</f>
        <v>13788.12</v>
      </c>
      <c r="H56" s="1387"/>
      <c r="I56" s="1433">
        <f>SUM(I57:I60)</f>
        <v>10200</v>
      </c>
      <c r="J56" s="1433"/>
      <c r="K56" s="1433">
        <f t="shared" ref="K56:M56" si="12">SUM(K57:K60)</f>
        <v>10200</v>
      </c>
      <c r="L56" s="1433">
        <f t="shared" si="12"/>
        <v>10200</v>
      </c>
      <c r="M56" s="1433">
        <f t="shared" si="12"/>
        <v>10200</v>
      </c>
    </row>
    <row r="57" spans="1:13" x14ac:dyDescent="0.25">
      <c r="A57" s="275">
        <v>47</v>
      </c>
      <c r="B57" s="276"/>
      <c r="C57" s="277" t="s">
        <v>45</v>
      </c>
      <c r="D57" s="227" t="s">
        <v>21</v>
      </c>
      <c r="E57" s="279" t="s">
        <v>60</v>
      </c>
      <c r="F57" s="278"/>
      <c r="G57" s="1388">
        <v>1826.42</v>
      </c>
      <c r="H57" s="290"/>
      <c r="I57" s="1258">
        <v>2000</v>
      </c>
      <c r="J57" s="1259"/>
      <c r="K57" s="284">
        <v>2000</v>
      </c>
      <c r="L57" s="284">
        <v>2000</v>
      </c>
      <c r="M57" s="284">
        <v>2000</v>
      </c>
    </row>
    <row r="58" spans="1:13" x14ac:dyDescent="0.25">
      <c r="A58" s="275">
        <v>48</v>
      </c>
      <c r="B58" s="276"/>
      <c r="C58" s="277" t="s">
        <v>45</v>
      </c>
      <c r="D58" s="227" t="s">
        <v>21</v>
      </c>
      <c r="E58" s="279" t="s">
        <v>61</v>
      </c>
      <c r="F58" s="278"/>
      <c r="G58" s="1388">
        <v>1566</v>
      </c>
      <c r="H58" s="290"/>
      <c r="I58" s="1258">
        <v>1700</v>
      </c>
      <c r="J58" s="1259"/>
      <c r="K58" s="284">
        <v>1700</v>
      </c>
      <c r="L58" s="284">
        <v>1700</v>
      </c>
      <c r="M58" s="284">
        <v>1700</v>
      </c>
    </row>
    <row r="59" spans="1:13" x14ac:dyDescent="0.25">
      <c r="A59" s="275"/>
      <c r="B59" s="276"/>
      <c r="C59" s="448" t="s">
        <v>45</v>
      </c>
      <c r="D59" s="227" t="s">
        <v>14</v>
      </c>
      <c r="E59" s="279" t="s">
        <v>343</v>
      </c>
      <c r="F59" s="278"/>
      <c r="G59" s="1388">
        <v>10345.700000000001</v>
      </c>
      <c r="H59" s="290"/>
      <c r="I59" s="1258">
        <v>6500</v>
      </c>
      <c r="J59" s="1259"/>
      <c r="K59" s="284">
        <v>6500</v>
      </c>
      <c r="L59" s="284">
        <v>6500</v>
      </c>
      <c r="M59" s="284">
        <v>6500</v>
      </c>
    </row>
    <row r="60" spans="1:13" x14ac:dyDescent="0.25">
      <c r="A60" s="275">
        <v>49</v>
      </c>
      <c r="B60" s="276"/>
      <c r="C60" s="448" t="s">
        <v>56</v>
      </c>
      <c r="D60" s="227"/>
      <c r="E60" s="279" t="s">
        <v>344</v>
      </c>
      <c r="F60" s="278"/>
      <c r="G60" s="1388">
        <v>50</v>
      </c>
      <c r="H60" s="290"/>
      <c r="I60" s="1258">
        <v>0</v>
      </c>
      <c r="J60" s="1259"/>
      <c r="K60" s="284">
        <v>0</v>
      </c>
      <c r="L60" s="284">
        <v>0</v>
      </c>
      <c r="M60" s="284">
        <v>0</v>
      </c>
    </row>
    <row r="61" spans="1:13" x14ac:dyDescent="0.25">
      <c r="A61" s="275">
        <v>50</v>
      </c>
      <c r="B61" s="276"/>
      <c r="C61" s="448"/>
      <c r="D61" s="227"/>
      <c r="E61" s="279"/>
      <c r="F61" s="278"/>
      <c r="G61" s="1389"/>
      <c r="H61" s="290"/>
      <c r="I61" s="1258"/>
      <c r="J61" s="1259"/>
      <c r="K61" s="54"/>
      <c r="L61" s="397"/>
      <c r="M61" s="469"/>
    </row>
    <row r="62" spans="1:13" x14ac:dyDescent="0.25">
      <c r="A62" s="442">
        <v>51</v>
      </c>
      <c r="B62" s="1290" t="s">
        <v>62</v>
      </c>
      <c r="C62" s="1291"/>
      <c r="D62" s="1292"/>
      <c r="E62" s="1293" t="s">
        <v>63</v>
      </c>
      <c r="F62" s="1294"/>
      <c r="G62" s="1401">
        <v>117584.79</v>
      </c>
      <c r="H62" s="1297">
        <f>H63</f>
        <v>0</v>
      </c>
      <c r="I62" s="1260">
        <f>I63</f>
        <v>112640</v>
      </c>
      <c r="J62" s="1260"/>
      <c r="K62" s="1298">
        <f t="shared" ref="K62:M62" si="13">K63</f>
        <v>113140</v>
      </c>
      <c r="L62" s="1298">
        <f t="shared" si="13"/>
        <v>113140</v>
      </c>
      <c r="M62" s="1298">
        <f t="shared" si="13"/>
        <v>113090</v>
      </c>
    </row>
    <row r="63" spans="1:13" x14ac:dyDescent="0.25">
      <c r="A63" s="443">
        <f t="shared" ref="A63:A73" si="14">A62+1</f>
        <v>52</v>
      </c>
      <c r="B63" s="1300" t="s">
        <v>64</v>
      </c>
      <c r="C63" s="1327"/>
      <c r="D63" s="1302"/>
      <c r="E63" s="1318" t="s">
        <v>65</v>
      </c>
      <c r="F63" s="1304"/>
      <c r="G63" s="1402">
        <f>SUM(G64:G71)</f>
        <v>117584.79000000001</v>
      </c>
      <c r="H63" s="1328">
        <f>SUM(H64:H71)</f>
        <v>0</v>
      </c>
      <c r="I63" s="1260">
        <f>SUM(I64:I71)</f>
        <v>112640</v>
      </c>
      <c r="J63" s="1260"/>
      <c r="K63" s="1306">
        <f t="shared" ref="K63:M63" si="15">SUM(K64:K71)</f>
        <v>113140</v>
      </c>
      <c r="L63" s="1306">
        <f t="shared" si="15"/>
        <v>113140</v>
      </c>
      <c r="M63" s="1306">
        <f t="shared" si="15"/>
        <v>113090</v>
      </c>
    </row>
    <row r="64" spans="1:13" x14ac:dyDescent="0.25">
      <c r="A64" s="275">
        <f t="shared" si="14"/>
        <v>53</v>
      </c>
      <c r="B64" s="451"/>
      <c r="C64" s="452" t="s">
        <v>66</v>
      </c>
      <c r="D64" s="452"/>
      <c r="E64" s="453" t="s">
        <v>67</v>
      </c>
      <c r="F64" s="454"/>
      <c r="G64" s="1403"/>
      <c r="H64" s="455"/>
      <c r="I64" s="1260"/>
      <c r="J64" s="1259"/>
      <c r="K64" s="456"/>
      <c r="L64" s="457"/>
      <c r="M64" s="490"/>
    </row>
    <row r="65" spans="1:15" x14ac:dyDescent="0.25">
      <c r="A65" s="1224">
        <f t="shared" si="14"/>
        <v>54</v>
      </c>
      <c r="B65" s="458"/>
      <c r="C65" s="483"/>
      <c r="D65" s="483" t="s">
        <v>57</v>
      </c>
      <c r="E65" s="1225" t="s">
        <v>219</v>
      </c>
      <c r="F65" s="1225"/>
      <c r="G65" s="1404">
        <v>87623</v>
      </c>
      <c r="H65" s="1226"/>
      <c r="I65" s="1258">
        <v>96500</v>
      </c>
      <c r="J65" s="1258"/>
      <c r="K65" s="284">
        <v>97000</v>
      </c>
      <c r="L65" s="284">
        <v>97000</v>
      </c>
      <c r="M65" s="284">
        <v>97000</v>
      </c>
    </row>
    <row r="66" spans="1:15" ht="15.75" thickBot="1" x14ac:dyDescent="0.3">
      <c r="A66" s="1222">
        <v>55</v>
      </c>
      <c r="B66" s="458"/>
      <c r="C66" s="458"/>
      <c r="D66" s="483" t="s">
        <v>57</v>
      </c>
      <c r="E66" s="1225" t="s">
        <v>68</v>
      </c>
      <c r="F66" s="1225"/>
      <c r="G66" s="1404">
        <v>2447.4899999999998</v>
      </c>
      <c r="H66" s="1226"/>
      <c r="I66" s="1258">
        <v>2550</v>
      </c>
      <c r="J66" s="1258"/>
      <c r="K66" s="284">
        <v>2550</v>
      </c>
      <c r="L66" s="284">
        <v>2550</v>
      </c>
      <c r="M66" s="284">
        <v>2500</v>
      </c>
    </row>
    <row r="67" spans="1:15" x14ac:dyDescent="0.25">
      <c r="A67" s="249">
        <f t="shared" si="14"/>
        <v>56</v>
      </c>
      <c r="B67" s="451"/>
      <c r="C67" s="459"/>
      <c r="D67" s="460" t="s">
        <v>57</v>
      </c>
      <c r="E67" s="461" t="s">
        <v>69</v>
      </c>
      <c r="F67" s="462"/>
      <c r="G67" s="1392">
        <v>1122.94</v>
      </c>
      <c r="H67" s="455"/>
      <c r="I67" s="1265">
        <v>1400</v>
      </c>
      <c r="J67" s="1266"/>
      <c r="K67" s="1223">
        <v>1400</v>
      </c>
      <c r="L67" s="1223">
        <v>1400</v>
      </c>
      <c r="M67" s="1223">
        <v>1400</v>
      </c>
    </row>
    <row r="68" spans="1:15" x14ac:dyDescent="0.25">
      <c r="A68" s="275">
        <f t="shared" si="14"/>
        <v>57</v>
      </c>
      <c r="B68" s="451"/>
      <c r="C68" s="459"/>
      <c r="D68" s="460" t="s">
        <v>57</v>
      </c>
      <c r="E68" s="461" t="s">
        <v>70</v>
      </c>
      <c r="F68" s="462"/>
      <c r="G68" s="1392">
        <v>286.11</v>
      </c>
      <c r="H68" s="455"/>
      <c r="I68" s="1258">
        <v>290</v>
      </c>
      <c r="J68" s="1259"/>
      <c r="K68" s="284">
        <v>290</v>
      </c>
      <c r="L68" s="284">
        <v>290</v>
      </c>
      <c r="M68" s="284">
        <v>290</v>
      </c>
    </row>
    <row r="69" spans="1:15" x14ac:dyDescent="0.25">
      <c r="A69" s="275"/>
      <c r="B69" s="451"/>
      <c r="C69" s="459"/>
      <c r="D69" s="460" t="s">
        <v>57</v>
      </c>
      <c r="E69" s="461" t="s">
        <v>197</v>
      </c>
      <c r="F69" s="462"/>
      <c r="G69" s="1392">
        <v>5171</v>
      </c>
      <c r="H69" s="455"/>
      <c r="I69" s="1258">
        <v>6900</v>
      </c>
      <c r="J69" s="1259"/>
      <c r="K69" s="284">
        <v>6900</v>
      </c>
      <c r="L69" s="284">
        <v>6900</v>
      </c>
      <c r="M69" s="284">
        <v>6900</v>
      </c>
    </row>
    <row r="70" spans="1:15" x14ac:dyDescent="0.25">
      <c r="A70" s="275">
        <v>58</v>
      </c>
      <c r="B70" s="451"/>
      <c r="C70" s="459"/>
      <c r="D70" s="460" t="s">
        <v>57</v>
      </c>
      <c r="E70" s="461" t="s">
        <v>195</v>
      </c>
      <c r="F70" s="462"/>
      <c r="G70" s="1392">
        <v>4194.25</v>
      </c>
      <c r="H70" s="455"/>
      <c r="I70" s="1258">
        <v>5000</v>
      </c>
      <c r="J70" s="1259"/>
      <c r="K70" s="284">
        <v>5000</v>
      </c>
      <c r="L70" s="284">
        <v>5000</v>
      </c>
      <c r="M70" s="284">
        <v>5000</v>
      </c>
    </row>
    <row r="71" spans="1:15" x14ac:dyDescent="0.25">
      <c r="A71" s="275"/>
      <c r="B71" s="451"/>
      <c r="C71" s="459"/>
      <c r="D71" s="460" t="s">
        <v>19</v>
      </c>
      <c r="E71" s="461" t="s">
        <v>259</v>
      </c>
      <c r="F71" s="462"/>
      <c r="G71" s="1392">
        <v>16740</v>
      </c>
      <c r="H71" s="455"/>
      <c r="I71" s="1258"/>
      <c r="J71" s="1259"/>
      <c r="K71" s="463"/>
      <c r="L71" s="464"/>
      <c r="M71" s="491"/>
    </row>
    <row r="72" spans="1:15" x14ac:dyDescent="0.25">
      <c r="A72" s="449">
        <v>59</v>
      </c>
      <c r="B72" s="1434"/>
      <c r="C72" s="1435"/>
      <c r="D72" s="1436"/>
      <c r="E72" s="1437" t="s">
        <v>71</v>
      </c>
      <c r="F72" s="1438"/>
      <c r="G72" s="1405">
        <f>G56</f>
        <v>13788.12</v>
      </c>
      <c r="H72" s="1439"/>
      <c r="I72" s="1433">
        <f>I56</f>
        <v>10200</v>
      </c>
      <c r="J72" s="1433"/>
      <c r="K72" s="1439">
        <f t="shared" ref="K72:M72" si="16">K56</f>
        <v>10200</v>
      </c>
      <c r="L72" s="1439">
        <f t="shared" si="16"/>
        <v>10200</v>
      </c>
      <c r="M72" s="1439">
        <f t="shared" si="16"/>
        <v>10200</v>
      </c>
      <c r="O72" s="25"/>
    </row>
    <row r="73" spans="1:15" ht="15.75" thickBot="1" x14ac:dyDescent="0.3">
      <c r="A73" s="282">
        <f t="shared" si="14"/>
        <v>60</v>
      </c>
      <c r="B73" s="1329"/>
      <c r="C73" s="1330"/>
      <c r="D73" s="1331"/>
      <c r="E73" s="1332" t="s">
        <v>72</v>
      </c>
      <c r="F73" s="1333"/>
      <c r="G73" s="1406">
        <f>G8+G24+G62+G72</f>
        <v>545628.57000000007</v>
      </c>
      <c r="H73" s="1334"/>
      <c r="I73" s="1267">
        <f>I8+I24+I62+I72</f>
        <v>595881</v>
      </c>
      <c r="J73" s="1267"/>
      <c r="K73" s="1335">
        <f>K8+K24+K62+K72</f>
        <v>588631</v>
      </c>
      <c r="L73" s="1335">
        <f>L8+L24+L62+L72</f>
        <v>588631</v>
      </c>
      <c r="M73" s="1335">
        <f>M8+M24+M62+M72</f>
        <v>588581</v>
      </c>
    </row>
    <row r="74" spans="1:15" x14ac:dyDescent="0.25">
      <c r="A74" s="314"/>
      <c r="B74" s="314"/>
      <c r="C74" s="314"/>
      <c r="D74" s="314"/>
      <c r="E74" s="314"/>
      <c r="F74" s="314"/>
      <c r="H74" s="28"/>
    </row>
    <row r="75" spans="1:15" ht="15.75" thickBot="1" x14ac:dyDescent="0.3">
      <c r="A75" s="314"/>
      <c r="B75" s="314"/>
      <c r="C75" s="314"/>
      <c r="D75" s="314"/>
      <c r="E75" s="314"/>
      <c r="F75" s="314"/>
    </row>
    <row r="76" spans="1:15" x14ac:dyDescent="0.25">
      <c r="A76" s="1487" t="s">
        <v>73</v>
      </c>
      <c r="B76" s="1488"/>
      <c r="C76" s="1488"/>
      <c r="D76" s="1488"/>
      <c r="E76" s="1488"/>
      <c r="F76" s="1489"/>
      <c r="G76" s="291" t="s">
        <v>184</v>
      </c>
      <c r="H76" s="292" t="s">
        <v>184</v>
      </c>
      <c r="I76" s="1268" t="s">
        <v>1</v>
      </c>
      <c r="J76" s="1250" t="s">
        <v>186</v>
      </c>
      <c r="K76" s="404" t="s">
        <v>1</v>
      </c>
      <c r="L76" s="466" t="s">
        <v>1</v>
      </c>
      <c r="M76" s="406" t="s">
        <v>1</v>
      </c>
    </row>
    <row r="77" spans="1:15" x14ac:dyDescent="0.25">
      <c r="A77" s="1490"/>
      <c r="B77" s="1491"/>
      <c r="C77" s="1491"/>
      <c r="D77" s="1491"/>
      <c r="E77" s="1491"/>
      <c r="F77" s="1492"/>
      <c r="G77" s="293" t="s">
        <v>185</v>
      </c>
      <c r="H77" s="294" t="s">
        <v>185</v>
      </c>
      <c r="I77" s="1269">
        <v>2024</v>
      </c>
      <c r="J77" s="1252" t="s">
        <v>187</v>
      </c>
      <c r="K77" s="405">
        <v>2025</v>
      </c>
      <c r="L77" s="126">
        <v>2026</v>
      </c>
      <c r="M77" s="407">
        <v>2027</v>
      </c>
    </row>
    <row r="78" spans="1:15" x14ac:dyDescent="0.25">
      <c r="A78" s="316"/>
      <c r="B78" s="409" t="s">
        <v>2</v>
      </c>
      <c r="C78" s="409" t="s">
        <v>3</v>
      </c>
      <c r="D78" s="409" t="s">
        <v>4</v>
      </c>
      <c r="E78" s="262"/>
      <c r="F78" s="317"/>
      <c r="G78" s="295" t="s">
        <v>385</v>
      </c>
      <c r="H78" s="296" t="s">
        <v>393</v>
      </c>
      <c r="I78" s="1270" t="s">
        <v>5</v>
      </c>
      <c r="J78" s="1254" t="s">
        <v>413</v>
      </c>
      <c r="K78" s="405" t="s">
        <v>5</v>
      </c>
      <c r="L78" s="126" t="s">
        <v>5</v>
      </c>
      <c r="M78" s="407" t="s">
        <v>5</v>
      </c>
    </row>
    <row r="79" spans="1:15" ht="15.75" thickBot="1" x14ac:dyDescent="0.3">
      <c r="A79" s="318"/>
      <c r="B79" s="410"/>
      <c r="C79" s="411"/>
      <c r="D79" s="410" t="s">
        <v>7</v>
      </c>
      <c r="E79" s="61" t="s">
        <v>8</v>
      </c>
      <c r="F79" s="281"/>
      <c r="G79" s="297" t="s">
        <v>5</v>
      </c>
      <c r="H79" s="298" t="s">
        <v>5</v>
      </c>
      <c r="I79" s="1271"/>
      <c r="J79" s="1256" t="s">
        <v>5</v>
      </c>
      <c r="K79" s="300"/>
      <c r="L79" s="467"/>
      <c r="M79" s="468"/>
    </row>
    <row r="80" spans="1:15" x14ac:dyDescent="0.25">
      <c r="A80" s="440">
        <v>1</v>
      </c>
      <c r="B80" s="1336" t="s">
        <v>30</v>
      </c>
      <c r="C80" s="1336"/>
      <c r="D80" s="1337"/>
      <c r="E80" s="1338" t="s">
        <v>74</v>
      </c>
      <c r="F80" s="1339"/>
      <c r="G80" s="1407">
        <f>G82</f>
        <v>11688.07</v>
      </c>
      <c r="H80" s="1340"/>
      <c r="I80" s="1454">
        <f>I81</f>
        <v>10000</v>
      </c>
      <c r="J80" s="1272">
        <f t="shared" ref="J80" si="17">J82</f>
        <v>0</v>
      </c>
      <c r="K80" s="1341">
        <f>K82</f>
        <v>0</v>
      </c>
      <c r="L80" s="1341">
        <f t="shared" ref="L80:M80" si="18">L82</f>
        <v>0</v>
      </c>
      <c r="M80" s="1341">
        <f t="shared" si="18"/>
        <v>0</v>
      </c>
    </row>
    <row r="81" spans="1:14" x14ac:dyDescent="0.25">
      <c r="A81" s="275">
        <v>2</v>
      </c>
      <c r="B81" s="55"/>
      <c r="C81" s="55"/>
      <c r="D81" s="56"/>
      <c r="E81" s="57"/>
      <c r="F81" s="58"/>
      <c r="G81" s="1408"/>
      <c r="H81" s="642"/>
      <c r="I81" s="1276">
        <f>SUM(I82:I84)</f>
        <v>10000</v>
      </c>
      <c r="J81" s="1274"/>
      <c r="K81" s="656"/>
      <c r="L81" s="657"/>
      <c r="M81" s="658"/>
    </row>
    <row r="82" spans="1:14" x14ac:dyDescent="0.25">
      <c r="A82" s="482">
        <v>3</v>
      </c>
      <c r="B82" s="1342" t="s">
        <v>75</v>
      </c>
      <c r="C82" s="1342"/>
      <c r="D82" s="1343"/>
      <c r="E82" s="1344" t="s">
        <v>73</v>
      </c>
      <c r="F82" s="1345"/>
      <c r="G82" s="1409">
        <f>SUM(G83:G84)</f>
        <v>11688.07</v>
      </c>
      <c r="H82" s="1346"/>
      <c r="I82" s="1273"/>
      <c r="J82" s="1273">
        <f t="shared" ref="J82" si="19">SUM(J83:J84)</f>
        <v>0</v>
      </c>
      <c r="K82" s="1347">
        <f>SUM(K83:K84)</f>
        <v>0</v>
      </c>
      <c r="L82" s="1347">
        <f t="shared" ref="L82:M82" si="20">SUM(L83:L84)</f>
        <v>0</v>
      </c>
      <c r="M82" s="1347">
        <f t="shared" si="20"/>
        <v>0</v>
      </c>
    </row>
    <row r="83" spans="1:14" ht="15.75" x14ac:dyDescent="0.25">
      <c r="A83" s="275">
        <v>4</v>
      </c>
      <c r="B83" s="56"/>
      <c r="C83" s="56" t="s">
        <v>76</v>
      </c>
      <c r="D83" s="56" t="s">
        <v>77</v>
      </c>
      <c r="E83" s="59" t="s">
        <v>78</v>
      </c>
      <c r="F83" s="60"/>
      <c r="G83" s="1410">
        <v>11688.07</v>
      </c>
      <c r="H83" s="644"/>
      <c r="I83" s="1453">
        <v>10000</v>
      </c>
      <c r="J83" s="1273"/>
      <c r="K83" s="656"/>
      <c r="L83" s="657"/>
      <c r="M83" s="658"/>
      <c r="N83" s="1377"/>
    </row>
    <row r="84" spans="1:14" x14ac:dyDescent="0.25">
      <c r="A84" s="473">
        <v>5</v>
      </c>
      <c r="B84" s="474"/>
      <c r="C84" s="474" t="s">
        <v>294</v>
      </c>
      <c r="D84" s="474" t="s">
        <v>295</v>
      </c>
      <c r="E84" s="475" t="s">
        <v>296</v>
      </c>
      <c r="F84" s="476"/>
      <c r="G84" s="1411">
        <v>0</v>
      </c>
      <c r="H84" s="645"/>
      <c r="I84" s="1273"/>
      <c r="J84" s="1273"/>
      <c r="K84" s="659"/>
      <c r="L84" s="660"/>
      <c r="M84" s="658"/>
    </row>
    <row r="85" spans="1:14" ht="15.75" x14ac:dyDescent="0.25">
      <c r="A85" s="442">
        <v>6</v>
      </c>
      <c r="B85" s="1348" t="s">
        <v>62</v>
      </c>
      <c r="C85" s="1348"/>
      <c r="D85" s="1348"/>
      <c r="E85" s="1349" t="s">
        <v>199</v>
      </c>
      <c r="F85" s="1350"/>
      <c r="G85" s="1412">
        <v>30000</v>
      </c>
      <c r="H85" s="1351"/>
      <c r="I85" s="1275">
        <f>I86</f>
        <v>0</v>
      </c>
      <c r="J85" s="1275">
        <f t="shared" ref="J85" si="21">J86</f>
        <v>0</v>
      </c>
      <c r="K85" s="1352">
        <f>K86</f>
        <v>0</v>
      </c>
      <c r="L85" s="1352">
        <f t="shared" ref="L85:M85" si="22">L86</f>
        <v>0</v>
      </c>
      <c r="M85" s="1352">
        <f t="shared" si="22"/>
        <v>0</v>
      </c>
    </row>
    <row r="86" spans="1:14" x14ac:dyDescent="0.25">
      <c r="A86" s="275">
        <v>7</v>
      </c>
      <c r="B86" s="56"/>
      <c r="C86" s="56" t="s">
        <v>198</v>
      </c>
      <c r="D86" s="56" t="s">
        <v>19</v>
      </c>
      <c r="E86" s="59" t="s">
        <v>222</v>
      </c>
      <c r="F86" s="60"/>
      <c r="G86" s="1410">
        <v>30000</v>
      </c>
      <c r="H86" s="644"/>
      <c r="I86" s="1258"/>
      <c r="J86" s="1276"/>
      <c r="K86" s="642"/>
      <c r="L86" s="643"/>
      <c r="M86" s="635"/>
    </row>
    <row r="87" spans="1:14" x14ac:dyDescent="0.25">
      <c r="A87" s="275">
        <v>8</v>
      </c>
      <c r="B87" s="56"/>
      <c r="C87" s="56" t="s">
        <v>198</v>
      </c>
      <c r="D87" s="56" t="s">
        <v>398</v>
      </c>
      <c r="E87" s="59" t="s">
        <v>399</v>
      </c>
      <c r="F87" s="60"/>
      <c r="G87" s="1408">
        <v>0</v>
      </c>
      <c r="H87" s="642"/>
      <c r="I87" s="1277"/>
      <c r="J87" s="1277"/>
      <c r="K87" s="642"/>
      <c r="L87" s="643"/>
      <c r="M87" s="635"/>
    </row>
    <row r="88" spans="1:14" ht="15.75" thickBot="1" x14ac:dyDescent="0.3">
      <c r="A88" s="477">
        <v>9</v>
      </c>
      <c r="B88" s="478"/>
      <c r="C88" s="479"/>
      <c r="D88" s="479"/>
      <c r="E88" s="480"/>
      <c r="F88" s="481"/>
      <c r="G88" s="646"/>
      <c r="H88" s="647"/>
      <c r="I88" s="1278"/>
      <c r="J88" s="1278"/>
      <c r="K88" s="648"/>
      <c r="L88" s="649"/>
      <c r="M88" s="650"/>
    </row>
    <row r="89" spans="1:14" x14ac:dyDescent="0.25">
      <c r="A89" s="311"/>
      <c r="B89" s="321"/>
      <c r="C89" s="312"/>
      <c r="D89" s="312"/>
      <c r="E89" s="322"/>
      <c r="F89" s="323"/>
    </row>
    <row r="90" spans="1:14" x14ac:dyDescent="0.25">
      <c r="A90" s="311"/>
      <c r="B90" s="321"/>
      <c r="C90" s="312"/>
      <c r="D90" s="1460"/>
      <c r="E90" s="1461"/>
      <c r="F90" s="1462"/>
      <c r="G90" s="631"/>
      <c r="H90" s="631"/>
      <c r="I90" s="631"/>
      <c r="N90" s="1378"/>
    </row>
    <row r="91" spans="1:14" x14ac:dyDescent="0.25">
      <c r="A91" s="311"/>
      <c r="B91" s="321"/>
      <c r="C91" s="312"/>
      <c r="D91" s="312"/>
      <c r="E91" s="322"/>
      <c r="F91" s="323"/>
      <c r="N91" s="1376"/>
    </row>
    <row r="92" spans="1:14" ht="23.25" x14ac:dyDescent="0.35">
      <c r="A92" s="326"/>
      <c r="B92" s="327"/>
      <c r="C92" s="328"/>
      <c r="D92" s="312"/>
      <c r="E92" s="322"/>
      <c r="F92" s="329" t="s">
        <v>251</v>
      </c>
      <c r="G92" s="330"/>
    </row>
    <row r="93" spans="1:14" ht="15.75" thickBot="1" x14ac:dyDescent="0.3">
      <c r="A93" s="311"/>
      <c r="B93" s="321"/>
      <c r="C93" s="324"/>
      <c r="D93" s="324"/>
      <c r="E93" s="270"/>
      <c r="F93" s="325"/>
    </row>
    <row r="94" spans="1:14" x14ac:dyDescent="0.25">
      <c r="A94" s="1487" t="s">
        <v>79</v>
      </c>
      <c r="B94" s="1488"/>
      <c r="C94" s="1488"/>
      <c r="D94" s="1488"/>
      <c r="E94" s="1488"/>
      <c r="F94" s="1489"/>
      <c r="G94" s="291" t="s">
        <v>184</v>
      </c>
      <c r="H94" s="292" t="s">
        <v>184</v>
      </c>
      <c r="I94" s="1268" t="s">
        <v>1</v>
      </c>
      <c r="J94" s="1250" t="s">
        <v>186</v>
      </c>
      <c r="K94" s="406" t="s">
        <v>1</v>
      </c>
      <c r="L94" s="470" t="s">
        <v>1</v>
      </c>
      <c r="M94" s="406" t="s">
        <v>1</v>
      </c>
    </row>
    <row r="95" spans="1:14" x14ac:dyDescent="0.25">
      <c r="A95" s="1490"/>
      <c r="B95" s="1491"/>
      <c r="C95" s="1491"/>
      <c r="D95" s="1491"/>
      <c r="E95" s="1491"/>
      <c r="F95" s="1492"/>
      <c r="G95" s="293" t="s">
        <v>185</v>
      </c>
      <c r="H95" s="294" t="s">
        <v>185</v>
      </c>
      <c r="I95" s="1269">
        <v>2024</v>
      </c>
      <c r="J95" s="1252" t="s">
        <v>187</v>
      </c>
      <c r="K95" s="407">
        <v>2025</v>
      </c>
      <c r="L95" s="471">
        <v>2026</v>
      </c>
      <c r="M95" s="407">
        <v>2027</v>
      </c>
    </row>
    <row r="96" spans="1:14" x14ac:dyDescent="0.25">
      <c r="A96" s="316"/>
      <c r="B96" s="261" t="s">
        <v>2</v>
      </c>
      <c r="C96" s="261" t="s">
        <v>3</v>
      </c>
      <c r="D96" s="261" t="s">
        <v>4</v>
      </c>
      <c r="E96" s="262"/>
      <c r="F96" s="317"/>
      <c r="G96" s="295" t="s">
        <v>385</v>
      </c>
      <c r="H96" s="296" t="s">
        <v>393</v>
      </c>
      <c r="I96" s="1270" t="s">
        <v>5</v>
      </c>
      <c r="J96" s="1254" t="s">
        <v>413</v>
      </c>
      <c r="K96" s="407" t="s">
        <v>5</v>
      </c>
      <c r="L96" s="471" t="s">
        <v>5</v>
      </c>
      <c r="M96" s="407" t="s">
        <v>5</v>
      </c>
    </row>
    <row r="97" spans="1:13" ht="15.75" thickBot="1" x14ac:dyDescent="0.3">
      <c r="A97" s="318"/>
      <c r="B97" s="319"/>
      <c r="C97" s="320"/>
      <c r="D97" s="319" t="s">
        <v>7</v>
      </c>
      <c r="E97" s="247" t="s">
        <v>8</v>
      </c>
      <c r="F97" s="281"/>
      <c r="G97" s="297" t="s">
        <v>5</v>
      </c>
      <c r="H97" s="298" t="s">
        <v>5</v>
      </c>
      <c r="I97" s="1271"/>
      <c r="J97" s="1256" t="s">
        <v>5</v>
      </c>
      <c r="K97" s="472"/>
      <c r="L97" s="408"/>
      <c r="M97" s="468"/>
    </row>
    <row r="98" spans="1:13" x14ac:dyDescent="0.25">
      <c r="A98" s="249"/>
      <c r="B98" s="301"/>
      <c r="C98" s="302"/>
      <c r="D98" s="302"/>
      <c r="E98" s="63" t="s">
        <v>80</v>
      </c>
      <c r="F98" s="64"/>
      <c r="G98" s="1413">
        <v>531840.44999999995</v>
      </c>
      <c r="H98" s="641"/>
      <c r="I98" s="1279">
        <f>I73-I99-I100</f>
        <v>585681</v>
      </c>
      <c r="J98" s="1279"/>
      <c r="K98" s="652">
        <f t="shared" ref="K98:M98" si="23">K73-K99-K100</f>
        <v>578431</v>
      </c>
      <c r="L98" s="652">
        <f t="shared" si="23"/>
        <v>578431</v>
      </c>
      <c r="M98" s="652">
        <f t="shared" si="23"/>
        <v>578381</v>
      </c>
    </row>
    <row r="99" spans="1:13" x14ac:dyDescent="0.25">
      <c r="A99" s="275"/>
      <c r="B99" s="303"/>
      <c r="C99" s="228"/>
      <c r="D99" s="228"/>
      <c r="E99" s="1422" t="s">
        <v>81</v>
      </c>
      <c r="F99" s="1441"/>
      <c r="G99" s="1442">
        <v>3442.42</v>
      </c>
      <c r="H99" s="1443"/>
      <c r="I99" s="1448">
        <f>I57+I58</f>
        <v>3700</v>
      </c>
      <c r="J99" s="1448"/>
      <c r="K99" s="1448">
        <f t="shared" ref="K99:M99" si="24">K57+K58</f>
        <v>3700</v>
      </c>
      <c r="L99" s="1448">
        <f t="shared" si="24"/>
        <v>3700</v>
      </c>
      <c r="M99" s="1448">
        <f t="shared" si="24"/>
        <v>3700</v>
      </c>
    </row>
    <row r="100" spans="1:13" x14ac:dyDescent="0.25">
      <c r="A100" s="275"/>
      <c r="B100" s="303"/>
      <c r="C100" s="228"/>
      <c r="D100" s="228"/>
      <c r="E100" s="1440" t="s">
        <v>293</v>
      </c>
      <c r="F100" s="1441"/>
      <c r="G100" s="1442">
        <v>10345.700000000001</v>
      </c>
      <c r="H100" s="1443"/>
      <c r="I100" s="1448">
        <v>6500</v>
      </c>
      <c r="J100" s="1448"/>
      <c r="K100" s="1448">
        <v>6500</v>
      </c>
      <c r="L100" s="1448">
        <v>6500</v>
      </c>
      <c r="M100" s="1448">
        <v>6500</v>
      </c>
    </row>
    <row r="101" spans="1:13" x14ac:dyDescent="0.25">
      <c r="A101" s="275"/>
      <c r="B101" s="303"/>
      <c r="C101" s="228"/>
      <c r="D101" s="228"/>
      <c r="E101" s="1353" t="s">
        <v>82</v>
      </c>
      <c r="F101" s="1354"/>
      <c r="G101" s="1414">
        <f>SUM(G98:G100)</f>
        <v>545628.56999999995</v>
      </c>
      <c r="H101" s="1355"/>
      <c r="I101" s="1280">
        <f>SUM(I98:I100)</f>
        <v>595881</v>
      </c>
      <c r="J101" s="1280"/>
      <c r="K101" s="1356">
        <f>SUM(K98:K100)</f>
        <v>588631</v>
      </c>
      <c r="L101" s="1356">
        <f t="shared" ref="L101:M101" si="25">SUM(L98:L100)</f>
        <v>588631</v>
      </c>
      <c r="M101" s="1356">
        <f t="shared" si="25"/>
        <v>588581</v>
      </c>
    </row>
    <row r="102" spans="1:13" ht="15.75" thickBot="1" x14ac:dyDescent="0.3">
      <c r="A102" s="280"/>
      <c r="B102" s="304"/>
      <c r="C102" s="305"/>
      <c r="D102" s="305"/>
      <c r="E102" s="66"/>
      <c r="F102" s="67"/>
      <c r="G102" s="1415"/>
      <c r="H102" s="651"/>
      <c r="I102" s="1281"/>
      <c r="J102" s="1281"/>
      <c r="K102" s="653"/>
      <c r="L102" s="654"/>
      <c r="M102" s="655"/>
    </row>
    <row r="103" spans="1:13" x14ac:dyDescent="0.25">
      <c r="A103" s="249"/>
      <c r="B103" s="306"/>
      <c r="C103" s="306"/>
      <c r="D103" s="307"/>
      <c r="E103" s="1357" t="s">
        <v>83</v>
      </c>
      <c r="F103" s="1358"/>
      <c r="G103" s="1416">
        <v>45596.69</v>
      </c>
      <c r="H103" s="1359"/>
      <c r="I103" s="1282">
        <f t="shared" ref="I103:M103" si="26">I80+I85</f>
        <v>10000</v>
      </c>
      <c r="J103" s="1282"/>
      <c r="K103" s="1359">
        <f t="shared" si="26"/>
        <v>0</v>
      </c>
      <c r="L103" s="1359">
        <f t="shared" si="26"/>
        <v>0</v>
      </c>
      <c r="M103" s="1359">
        <f t="shared" si="26"/>
        <v>0</v>
      </c>
    </row>
    <row r="104" spans="1:13" x14ac:dyDescent="0.25">
      <c r="A104" s="275"/>
      <c r="B104" s="227"/>
      <c r="C104" s="227"/>
      <c r="D104" s="227"/>
      <c r="E104" s="308"/>
      <c r="F104" s="3"/>
      <c r="G104" s="1417"/>
      <c r="H104" s="642"/>
      <c r="I104" s="1274"/>
      <c r="J104" s="1274"/>
      <c r="K104" s="656"/>
      <c r="L104" s="657"/>
      <c r="M104" s="655"/>
    </row>
    <row r="105" spans="1:13" ht="15.75" thickBot="1" x14ac:dyDescent="0.3">
      <c r="A105" s="280"/>
      <c r="B105" s="309"/>
      <c r="C105" s="310"/>
      <c r="D105" s="310"/>
      <c r="E105" s="1360" t="s">
        <v>84</v>
      </c>
      <c r="F105" s="1361"/>
      <c r="G105" s="1418">
        <v>253462.49</v>
      </c>
      <c r="H105" s="1362"/>
      <c r="I105" s="1283">
        <v>16000</v>
      </c>
      <c r="J105" s="1283"/>
      <c r="K105" s="1363">
        <v>16000</v>
      </c>
      <c r="L105" s="1364">
        <v>16000</v>
      </c>
      <c r="M105" s="1365">
        <v>16000</v>
      </c>
    </row>
    <row r="106" spans="1:13" ht="15.75" thickBot="1" x14ac:dyDescent="0.3">
      <c r="A106" s="311"/>
      <c r="B106" s="1248"/>
      <c r="C106" s="312"/>
      <c r="D106" s="312"/>
      <c r="E106" s="1444" t="s">
        <v>386</v>
      </c>
      <c r="F106" s="1445"/>
      <c r="G106" s="1446">
        <v>11296.02</v>
      </c>
      <c r="H106" s="1447"/>
      <c r="I106" s="1455">
        <v>6000</v>
      </c>
      <c r="J106" s="1455"/>
      <c r="K106" s="1449"/>
      <c r="L106" s="1449"/>
      <c r="M106" s="1450"/>
    </row>
    <row r="107" spans="1:13" x14ac:dyDescent="0.25">
      <c r="A107" s="311"/>
      <c r="B107" s="312"/>
      <c r="C107" s="312"/>
      <c r="D107" s="312"/>
      <c r="E107" s="313"/>
      <c r="F107" s="1366"/>
      <c r="G107" s="1367"/>
      <c r="H107" s="1367"/>
      <c r="I107" s="1368"/>
      <c r="J107" s="1369"/>
      <c r="K107" s="28"/>
      <c r="L107" s="28"/>
      <c r="M107" s="28"/>
    </row>
    <row r="108" spans="1:13" ht="15.75" thickBot="1" x14ac:dyDescent="0.3">
      <c r="A108" s="1493"/>
      <c r="B108" s="1494"/>
      <c r="C108" s="1494"/>
      <c r="D108" s="1494"/>
      <c r="E108" s="1494"/>
      <c r="F108" s="1370" t="s">
        <v>381</v>
      </c>
      <c r="G108" s="1371"/>
      <c r="H108" s="1372"/>
      <c r="I108" s="1373">
        <f>I101+I103</f>
        <v>605881</v>
      </c>
      <c r="J108" s="1374"/>
      <c r="K108" s="28"/>
      <c r="L108" s="28"/>
      <c r="M108" s="28"/>
    </row>
    <row r="109" spans="1:13" x14ac:dyDescent="0.25">
      <c r="A109" s="1494"/>
      <c r="B109" s="1494"/>
      <c r="C109" s="1494"/>
      <c r="D109" s="1494"/>
      <c r="E109" s="1494"/>
      <c r="F109" s="315"/>
    </row>
    <row r="110" spans="1:13" x14ac:dyDescent="0.25">
      <c r="A110" s="4"/>
      <c r="B110" s="5"/>
      <c r="C110" s="5"/>
      <c r="D110" s="5"/>
      <c r="E110" s="4"/>
      <c r="F110" s="6"/>
    </row>
    <row r="111" spans="1:13" ht="18" x14ac:dyDescent="0.25">
      <c r="A111" s="4"/>
      <c r="B111" s="5"/>
      <c r="C111" s="5"/>
      <c r="D111" s="5" t="s">
        <v>287</v>
      </c>
      <c r="E111" s="4"/>
      <c r="F111" s="606"/>
    </row>
    <row r="112" spans="1:13" ht="18" x14ac:dyDescent="0.25">
      <c r="F112" s="608"/>
      <c r="G112" s="35"/>
    </row>
    <row r="114" spans="6:6" ht="18" x14ac:dyDescent="0.25">
      <c r="F114" s="607"/>
    </row>
  </sheetData>
  <mergeCells count="4">
    <mergeCell ref="A76:F77"/>
    <mergeCell ref="A94:F95"/>
    <mergeCell ref="A108:E109"/>
    <mergeCell ref="A4:F5"/>
  </mergeCells>
  <pageMargins left="0.70866141732283472" right="0.70866141732283472" top="0.78740157480314965" bottom="0.78740157480314965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47"/>
  <sheetViews>
    <sheetView tabSelected="1" topLeftCell="C28" workbookViewId="0">
      <selection activeCell="U14" sqref="U14"/>
    </sheetView>
  </sheetViews>
  <sheetFormatPr defaultRowHeight="15" x14ac:dyDescent="0.25"/>
  <cols>
    <col min="1" max="1" width="1.28515625" hidden="1" customWidth="1"/>
    <col min="2" max="2" width="3.140625" hidden="1" customWidth="1"/>
    <col min="3" max="3" width="7.85546875" customWidth="1"/>
    <col min="4" max="4" width="34.5703125" customWidth="1"/>
    <col min="5" max="5" width="12.140625" customWidth="1"/>
    <col min="6" max="6" width="11.85546875" customWidth="1"/>
    <col min="7" max="7" width="13.140625" customWidth="1"/>
    <col min="8" max="8" width="8.5703125" customWidth="1"/>
    <col min="9" max="9" width="10.42578125" customWidth="1"/>
    <col min="10" max="10" width="12" customWidth="1"/>
    <col min="11" max="11" width="8.7109375" customWidth="1"/>
    <col min="12" max="12" width="8.5703125" customWidth="1"/>
    <col min="13" max="13" width="8.28515625" customWidth="1"/>
    <col min="14" max="14" width="7.85546875" customWidth="1"/>
    <col min="15" max="16" width="9.28515625" customWidth="1"/>
    <col min="17" max="18" width="9.7109375" bestFit="1" customWidth="1"/>
  </cols>
  <sheetData>
    <row r="1" spans="1:18" ht="26.25" x14ac:dyDescent="0.4">
      <c r="B1" s="142" t="s">
        <v>250</v>
      </c>
      <c r="C1" s="142"/>
      <c r="D1" s="429" t="s">
        <v>436</v>
      </c>
      <c r="E1" s="143"/>
      <c r="F1" s="429" t="s">
        <v>416</v>
      </c>
      <c r="G1" s="35"/>
      <c r="H1" s="1246"/>
    </row>
    <row r="3" spans="1:18" ht="18" x14ac:dyDescent="0.25">
      <c r="A3" s="7" t="s">
        <v>85</v>
      </c>
      <c r="B3" s="7"/>
      <c r="C3" s="7"/>
      <c r="D3" s="7"/>
      <c r="E3" s="7"/>
      <c r="F3" s="8"/>
    </row>
    <row r="4" spans="1:18" ht="16.5" thickBot="1" x14ac:dyDescent="0.3">
      <c r="A4" s="8"/>
      <c r="B4" s="8"/>
      <c r="C4" s="8"/>
      <c r="D4" s="8"/>
      <c r="E4" s="8"/>
      <c r="F4" s="8"/>
    </row>
    <row r="5" spans="1:18" x14ac:dyDescent="0.25">
      <c r="A5" s="9"/>
      <c r="B5" s="10"/>
      <c r="C5" s="10"/>
      <c r="D5" s="11"/>
      <c r="E5" s="124" t="s">
        <v>200</v>
      </c>
      <c r="F5" s="101"/>
      <c r="G5" s="100" t="s">
        <v>202</v>
      </c>
      <c r="H5" s="101"/>
      <c r="I5" s="887" t="s">
        <v>419</v>
      </c>
      <c r="J5" s="888"/>
      <c r="K5" s="887" t="s">
        <v>203</v>
      </c>
      <c r="L5" s="889"/>
      <c r="M5" s="39" t="s">
        <v>210</v>
      </c>
      <c r="N5" s="40"/>
      <c r="O5" s="41" t="s">
        <v>211</v>
      </c>
      <c r="P5" s="40"/>
      <c r="Q5" s="41" t="s">
        <v>211</v>
      </c>
      <c r="R5" s="40"/>
    </row>
    <row r="6" spans="1:18" ht="15.75" thickBot="1" x14ac:dyDescent="0.3">
      <c r="A6" s="12"/>
      <c r="B6" s="13"/>
      <c r="C6" s="13"/>
      <c r="D6" s="14"/>
      <c r="E6" s="122" t="s">
        <v>417</v>
      </c>
      <c r="F6" s="123"/>
      <c r="G6" s="122" t="s">
        <v>418</v>
      </c>
      <c r="H6" s="123"/>
      <c r="I6" s="890" t="s">
        <v>201</v>
      </c>
      <c r="J6" s="891"/>
      <c r="K6" s="892" t="s">
        <v>420</v>
      </c>
      <c r="L6" s="893"/>
      <c r="M6" s="42" t="s">
        <v>421</v>
      </c>
      <c r="N6" s="43"/>
      <c r="O6" s="42" t="s">
        <v>408</v>
      </c>
      <c r="P6" s="43"/>
      <c r="Q6" s="42" t="s">
        <v>422</v>
      </c>
      <c r="R6" s="43"/>
    </row>
    <row r="7" spans="1:18" ht="15.75" thickBot="1" x14ac:dyDescent="0.3">
      <c r="A7" s="15"/>
      <c r="B7" s="16"/>
      <c r="C7" s="16"/>
      <c r="D7" s="16"/>
      <c r="E7" s="15"/>
      <c r="F7" s="17"/>
      <c r="G7" s="18"/>
      <c r="H7" s="19"/>
      <c r="I7" s="894"/>
      <c r="J7" s="895"/>
      <c r="K7" s="896"/>
      <c r="L7" s="895"/>
      <c r="M7" s="47"/>
      <c r="N7" s="20"/>
      <c r="O7" s="24"/>
      <c r="P7" s="20"/>
      <c r="Q7" s="47"/>
      <c r="R7" s="20"/>
    </row>
    <row r="8" spans="1:18" x14ac:dyDescent="0.25">
      <c r="A8" s="127"/>
      <c r="B8" s="503" t="s">
        <v>86</v>
      </c>
      <c r="C8" s="127" t="s">
        <v>87</v>
      </c>
      <c r="D8" s="128" t="s">
        <v>88</v>
      </c>
      <c r="E8" s="130" t="s">
        <v>102</v>
      </c>
      <c r="F8" s="130" t="s">
        <v>103</v>
      </c>
      <c r="G8" s="130" t="s">
        <v>102</v>
      </c>
      <c r="H8" s="130" t="s">
        <v>103</v>
      </c>
      <c r="I8" s="897" t="s">
        <v>102</v>
      </c>
      <c r="J8" s="898" t="s">
        <v>103</v>
      </c>
      <c r="K8" s="898" t="s">
        <v>102</v>
      </c>
      <c r="L8" s="899" t="s">
        <v>103</v>
      </c>
      <c r="M8" s="131" t="s">
        <v>102</v>
      </c>
      <c r="N8" s="132" t="s">
        <v>103</v>
      </c>
      <c r="O8" s="131" t="s">
        <v>102</v>
      </c>
      <c r="P8" s="132" t="s">
        <v>103</v>
      </c>
      <c r="Q8" s="131" t="s">
        <v>102</v>
      </c>
      <c r="R8" s="133" t="s">
        <v>103</v>
      </c>
    </row>
    <row r="9" spans="1:18" ht="15.75" thickBot="1" x14ac:dyDescent="0.3">
      <c r="A9" s="129"/>
      <c r="B9" s="504" t="s">
        <v>89</v>
      </c>
      <c r="C9" s="531" t="s">
        <v>104</v>
      </c>
      <c r="D9" s="532"/>
      <c r="E9" s="533" t="s">
        <v>105</v>
      </c>
      <c r="F9" s="533" t="s">
        <v>105</v>
      </c>
      <c r="G9" s="533" t="s">
        <v>105</v>
      </c>
      <c r="H9" s="533" t="s">
        <v>105</v>
      </c>
      <c r="I9" s="900" t="s">
        <v>105</v>
      </c>
      <c r="J9" s="901" t="s">
        <v>105</v>
      </c>
      <c r="K9" s="901" t="s">
        <v>105</v>
      </c>
      <c r="L9" s="902" t="s">
        <v>105</v>
      </c>
      <c r="M9" s="534" t="s">
        <v>105</v>
      </c>
      <c r="N9" s="535" t="s">
        <v>105</v>
      </c>
      <c r="O9" s="534" t="s">
        <v>105</v>
      </c>
      <c r="P9" s="535" t="s">
        <v>105</v>
      </c>
      <c r="Q9" s="534" t="s">
        <v>105</v>
      </c>
      <c r="R9" s="574" t="s">
        <v>105</v>
      </c>
    </row>
    <row r="10" spans="1:18" ht="16.5" thickTop="1" thickBot="1" x14ac:dyDescent="0.3">
      <c r="A10" s="145"/>
      <c r="B10" s="22" t="s">
        <v>90</v>
      </c>
      <c r="C10" s="511"/>
      <c r="D10" s="51" t="s">
        <v>106</v>
      </c>
      <c r="E10" s="661">
        <f>E13+E16+E19+E22+E25+E28</f>
        <v>75921.429999999993</v>
      </c>
      <c r="F10" s="661">
        <f t="shared" ref="F10:H10" si="0">F13+F16+F19+F22+F25+F28</f>
        <v>8897.32</v>
      </c>
      <c r="G10" s="661">
        <f t="shared" si="0"/>
        <v>0</v>
      </c>
      <c r="H10" s="661">
        <f t="shared" si="0"/>
        <v>0</v>
      </c>
      <c r="I10" s="903">
        <f>I13+I16+I19+I22+I25+I28</f>
        <v>94100</v>
      </c>
      <c r="J10" s="903">
        <f t="shared" ref="J10:R10" si="1">J13+J16+J19+J22+J25+J28</f>
        <v>23000</v>
      </c>
      <c r="K10" s="903"/>
      <c r="L10" s="903"/>
      <c r="M10" s="700">
        <f t="shared" si="1"/>
        <v>95900</v>
      </c>
      <c r="N10" s="700">
        <f t="shared" si="1"/>
        <v>10000</v>
      </c>
      <c r="O10" s="700">
        <f t="shared" si="1"/>
        <v>95950</v>
      </c>
      <c r="P10" s="700">
        <f t="shared" si="1"/>
        <v>10000</v>
      </c>
      <c r="Q10" s="700">
        <f t="shared" si="1"/>
        <v>95950</v>
      </c>
      <c r="R10" s="700">
        <f t="shared" si="1"/>
        <v>10000</v>
      </c>
    </row>
    <row r="11" spans="1:18" x14ac:dyDescent="0.25">
      <c r="A11" s="146"/>
      <c r="B11" s="505">
        <v>1</v>
      </c>
      <c r="C11" s="506" t="s">
        <v>107</v>
      </c>
      <c r="D11" s="147"/>
      <c r="E11" s="662"/>
      <c r="F11" s="663"/>
      <c r="G11" s="664"/>
      <c r="H11" s="665"/>
      <c r="I11" s="904"/>
      <c r="J11" s="905"/>
      <c r="K11" s="904"/>
      <c r="L11" s="905"/>
      <c r="M11" s="688"/>
      <c r="N11" s="689"/>
      <c r="O11" s="688"/>
      <c r="P11" s="690"/>
      <c r="Q11" s="688"/>
      <c r="R11" s="689"/>
    </row>
    <row r="12" spans="1:18" x14ac:dyDescent="0.25">
      <c r="A12" s="148"/>
      <c r="B12" s="207"/>
      <c r="C12" s="148" t="s">
        <v>269</v>
      </c>
      <c r="D12" s="149" t="s">
        <v>108</v>
      </c>
      <c r="E12" s="666"/>
      <c r="F12" s="667"/>
      <c r="G12" s="666"/>
      <c r="H12" s="668"/>
      <c r="I12" s="906"/>
      <c r="J12" s="907"/>
      <c r="K12" s="906"/>
      <c r="L12" s="907"/>
      <c r="M12" s="691"/>
      <c r="N12" s="692"/>
      <c r="O12" s="691"/>
      <c r="P12" s="693"/>
      <c r="Q12" s="691"/>
      <c r="R12" s="692"/>
    </row>
    <row r="13" spans="1:18" x14ac:dyDescent="0.25">
      <c r="A13" s="153"/>
      <c r="B13" s="208"/>
      <c r="C13" s="211" t="s">
        <v>269</v>
      </c>
      <c r="D13" s="154" t="s">
        <v>108</v>
      </c>
      <c r="E13" s="671">
        <v>49658.23</v>
      </c>
      <c r="F13" s="672"/>
      <c r="G13" s="673"/>
      <c r="H13" s="674"/>
      <c r="I13" s="906">
        <f>'Rozpočet na rok 2023 - výdavky'!G11</f>
        <v>59670</v>
      </c>
      <c r="J13" s="907"/>
      <c r="K13" s="906"/>
      <c r="L13" s="907"/>
      <c r="M13" s="694">
        <v>60000</v>
      </c>
      <c r="N13" s="695"/>
      <c r="O13" s="694">
        <v>60000</v>
      </c>
      <c r="P13" s="696"/>
      <c r="Q13" s="694">
        <v>60000</v>
      </c>
      <c r="R13" s="695"/>
    </row>
    <row r="14" spans="1:18" x14ac:dyDescent="0.25">
      <c r="A14" s="148"/>
      <c r="B14" s="205">
        <v>2</v>
      </c>
      <c r="C14" s="507" t="s">
        <v>109</v>
      </c>
      <c r="D14" s="158"/>
      <c r="E14" s="666"/>
      <c r="F14" s="667"/>
      <c r="G14" s="677"/>
      <c r="H14" s="668"/>
      <c r="I14" s="906"/>
      <c r="J14" s="907"/>
      <c r="K14" s="906"/>
      <c r="L14" s="907"/>
      <c r="M14" s="691"/>
      <c r="N14" s="692"/>
      <c r="O14" s="691"/>
      <c r="P14" s="693"/>
      <c r="Q14" s="691"/>
      <c r="R14" s="692"/>
    </row>
    <row r="15" spans="1:18" x14ac:dyDescent="0.25">
      <c r="A15" s="148"/>
      <c r="B15" s="207"/>
      <c r="C15" s="148" t="s">
        <v>269</v>
      </c>
      <c r="D15" s="149" t="s">
        <v>108</v>
      </c>
      <c r="E15" s="666"/>
      <c r="F15" s="667"/>
      <c r="G15" s="666"/>
      <c r="H15" s="668"/>
      <c r="I15" s="906"/>
      <c r="J15" s="907"/>
      <c r="K15" s="906"/>
      <c r="L15" s="907"/>
      <c r="M15" s="691"/>
      <c r="N15" s="692"/>
      <c r="O15" s="691"/>
      <c r="P15" s="693"/>
      <c r="Q15" s="691"/>
      <c r="R15" s="692"/>
    </row>
    <row r="16" spans="1:18" x14ac:dyDescent="0.25">
      <c r="A16" s="153"/>
      <c r="B16" s="208"/>
      <c r="C16" s="211" t="s">
        <v>269</v>
      </c>
      <c r="D16" s="154" t="s">
        <v>108</v>
      </c>
      <c r="E16" s="671">
        <v>1840</v>
      </c>
      <c r="F16" s="672"/>
      <c r="G16" s="673"/>
      <c r="H16" s="674"/>
      <c r="I16" s="906">
        <f>'Rozpočet na rok 2023 - výdavky'!G16</f>
        <v>2100</v>
      </c>
      <c r="J16" s="907"/>
      <c r="K16" s="906"/>
      <c r="L16" s="907"/>
      <c r="M16" s="694">
        <v>2100</v>
      </c>
      <c r="N16" s="695"/>
      <c r="O16" s="694">
        <v>2100</v>
      </c>
      <c r="P16" s="696"/>
      <c r="Q16" s="694">
        <v>2100</v>
      </c>
      <c r="R16" s="695"/>
    </row>
    <row r="17" spans="1:18" x14ac:dyDescent="0.25">
      <c r="A17" s="148"/>
      <c r="B17" s="205">
        <v>3</v>
      </c>
      <c r="C17" s="507" t="s">
        <v>110</v>
      </c>
      <c r="D17" s="158"/>
      <c r="E17" s="666"/>
      <c r="F17" s="667"/>
      <c r="G17" s="677"/>
      <c r="H17" s="668"/>
      <c r="I17" s="906"/>
      <c r="J17" s="907"/>
      <c r="K17" s="906"/>
      <c r="L17" s="907"/>
      <c r="M17" s="691"/>
      <c r="N17" s="692"/>
      <c r="O17" s="691"/>
      <c r="P17" s="693"/>
      <c r="Q17" s="691"/>
      <c r="R17" s="692"/>
    </row>
    <row r="18" spans="1:18" x14ac:dyDescent="0.25">
      <c r="A18" s="148"/>
      <c r="B18" s="207"/>
      <c r="C18" s="148" t="s">
        <v>265</v>
      </c>
      <c r="D18" s="149" t="s">
        <v>111</v>
      </c>
      <c r="E18" s="666"/>
      <c r="F18" s="667"/>
      <c r="G18" s="677"/>
      <c r="H18" s="667"/>
      <c r="I18" s="906"/>
      <c r="J18" s="907"/>
      <c r="K18" s="906"/>
      <c r="L18" s="907"/>
      <c r="M18" s="691"/>
      <c r="N18" s="692"/>
      <c r="O18" s="691"/>
      <c r="P18" s="693"/>
      <c r="Q18" s="691"/>
      <c r="R18" s="692"/>
    </row>
    <row r="19" spans="1:18" x14ac:dyDescent="0.25">
      <c r="A19" s="153"/>
      <c r="B19" s="208"/>
      <c r="C19" s="211" t="s">
        <v>265</v>
      </c>
      <c r="D19" s="154" t="s">
        <v>111</v>
      </c>
      <c r="E19" s="671"/>
      <c r="F19" s="672">
        <v>8897.32</v>
      </c>
      <c r="G19" s="673"/>
      <c r="H19" s="674"/>
      <c r="I19" s="906"/>
      <c r="J19" s="907">
        <f>'Rozpočet na rok 2023 - výdavky'!H19</f>
        <v>23000</v>
      </c>
      <c r="K19" s="906"/>
      <c r="L19" s="907"/>
      <c r="M19" s="694"/>
      <c r="N19" s="695">
        <v>10000</v>
      </c>
      <c r="O19" s="694"/>
      <c r="P19" s="696">
        <v>10000</v>
      </c>
      <c r="Q19" s="694"/>
      <c r="R19" s="695">
        <v>10000</v>
      </c>
    </row>
    <row r="20" spans="1:18" x14ac:dyDescent="0.25">
      <c r="A20" s="148"/>
      <c r="B20" s="205">
        <v>4</v>
      </c>
      <c r="C20" s="507" t="s">
        <v>112</v>
      </c>
      <c r="D20" s="158"/>
      <c r="E20" s="666"/>
      <c r="F20" s="667"/>
      <c r="G20" s="677"/>
      <c r="H20" s="668"/>
      <c r="I20" s="906"/>
      <c r="J20" s="907"/>
      <c r="K20" s="906"/>
      <c r="L20" s="907"/>
      <c r="M20" s="691"/>
      <c r="N20" s="692"/>
      <c r="O20" s="691"/>
      <c r="P20" s="693"/>
      <c r="Q20" s="691"/>
      <c r="R20" s="692"/>
    </row>
    <row r="21" spans="1:18" x14ac:dyDescent="0.25">
      <c r="A21" s="148"/>
      <c r="B21" s="207"/>
      <c r="C21" s="148" t="s">
        <v>269</v>
      </c>
      <c r="D21" s="149" t="s">
        <v>108</v>
      </c>
      <c r="E21" s="666"/>
      <c r="F21" s="667"/>
      <c r="G21" s="677"/>
      <c r="H21" s="668"/>
      <c r="I21" s="906"/>
      <c r="J21" s="907"/>
      <c r="K21" s="906"/>
      <c r="L21" s="907"/>
      <c r="M21" s="691"/>
      <c r="N21" s="692"/>
      <c r="O21" s="691"/>
      <c r="P21" s="693"/>
      <c r="Q21" s="691"/>
      <c r="R21" s="692"/>
    </row>
    <row r="22" spans="1:18" x14ac:dyDescent="0.25">
      <c r="A22" s="153"/>
      <c r="B22" s="208"/>
      <c r="C22" s="148" t="s">
        <v>269</v>
      </c>
      <c r="D22" s="154" t="s">
        <v>108</v>
      </c>
      <c r="E22" s="671">
        <v>1615.02</v>
      </c>
      <c r="F22" s="672"/>
      <c r="G22" s="673"/>
      <c r="H22" s="674"/>
      <c r="I22" s="906">
        <f>'Rozpočet na rok 2023 - výdavky'!G23</f>
        <v>3400</v>
      </c>
      <c r="J22" s="907"/>
      <c r="K22" s="906"/>
      <c r="L22" s="907"/>
      <c r="M22" s="694">
        <v>3500</v>
      </c>
      <c r="N22" s="695"/>
      <c r="O22" s="694">
        <v>3500</v>
      </c>
      <c r="P22" s="696"/>
      <c r="Q22" s="694">
        <v>3500</v>
      </c>
      <c r="R22" s="695"/>
    </row>
    <row r="23" spans="1:18" x14ac:dyDescent="0.25">
      <c r="A23" s="148"/>
      <c r="B23" s="205">
        <v>5</v>
      </c>
      <c r="C23" s="507" t="s">
        <v>113</v>
      </c>
      <c r="D23" s="158"/>
      <c r="E23" s="666"/>
      <c r="F23" s="667"/>
      <c r="G23" s="677"/>
      <c r="H23" s="668"/>
      <c r="I23" s="906"/>
      <c r="J23" s="907"/>
      <c r="K23" s="906"/>
      <c r="L23" s="907"/>
      <c r="M23" s="691"/>
      <c r="N23" s="692"/>
      <c r="O23" s="691"/>
      <c r="P23" s="693"/>
      <c r="Q23" s="691"/>
      <c r="R23" s="692"/>
    </row>
    <row r="24" spans="1:18" x14ac:dyDescent="0.25">
      <c r="A24" s="148"/>
      <c r="B24" s="207"/>
      <c r="C24" s="148" t="s">
        <v>271</v>
      </c>
      <c r="D24" s="149" t="s">
        <v>114</v>
      </c>
      <c r="E24" s="666"/>
      <c r="F24" s="667"/>
      <c r="G24" s="677"/>
      <c r="H24" s="668"/>
      <c r="I24" s="906"/>
      <c r="J24" s="907"/>
      <c r="K24" s="906"/>
      <c r="L24" s="907"/>
      <c r="M24" s="691"/>
      <c r="N24" s="692"/>
      <c r="O24" s="691"/>
      <c r="P24" s="693"/>
      <c r="Q24" s="691"/>
      <c r="R24" s="692"/>
    </row>
    <row r="25" spans="1:18" x14ac:dyDescent="0.25">
      <c r="A25" s="153"/>
      <c r="B25" s="208"/>
      <c r="C25" s="508" t="s">
        <v>271</v>
      </c>
      <c r="D25" s="154" t="s">
        <v>114</v>
      </c>
      <c r="E25" s="671">
        <v>1481.86</v>
      </c>
      <c r="F25" s="672"/>
      <c r="G25" s="673"/>
      <c r="H25" s="674"/>
      <c r="I25" s="906">
        <f>'Rozpočet na rok 2023 - výdavky'!G27</f>
        <v>1500</v>
      </c>
      <c r="J25" s="907"/>
      <c r="K25" s="906"/>
      <c r="L25" s="907"/>
      <c r="M25" s="694">
        <v>1500</v>
      </c>
      <c r="N25" s="695"/>
      <c r="O25" s="694">
        <v>1550</v>
      </c>
      <c r="P25" s="696"/>
      <c r="Q25" s="694">
        <v>1550</v>
      </c>
      <c r="R25" s="695"/>
    </row>
    <row r="26" spans="1:18" x14ac:dyDescent="0.25">
      <c r="A26" s="148"/>
      <c r="B26" s="205">
        <v>6</v>
      </c>
      <c r="C26" s="507" t="s">
        <v>115</v>
      </c>
      <c r="D26" s="149"/>
      <c r="E26" s="666"/>
      <c r="F26" s="667"/>
      <c r="G26" s="677"/>
      <c r="H26" s="668"/>
      <c r="I26" s="906"/>
      <c r="J26" s="907"/>
      <c r="K26" s="906"/>
      <c r="L26" s="907"/>
      <c r="M26" s="691"/>
      <c r="N26" s="692"/>
      <c r="O26" s="691"/>
      <c r="P26" s="693"/>
      <c r="Q26" s="691"/>
      <c r="R26" s="692"/>
    </row>
    <row r="27" spans="1:18" x14ac:dyDescent="0.25">
      <c r="A27" s="148"/>
      <c r="B27" s="207"/>
      <c r="C27" s="148" t="s">
        <v>269</v>
      </c>
      <c r="D27" s="149" t="s">
        <v>108</v>
      </c>
      <c r="E27" s="666"/>
      <c r="F27" s="667"/>
      <c r="G27" s="677"/>
      <c r="H27" s="668"/>
      <c r="I27" s="906"/>
      <c r="J27" s="907"/>
      <c r="K27" s="906"/>
      <c r="L27" s="907"/>
      <c r="M27" s="691"/>
      <c r="N27" s="692"/>
      <c r="O27" s="691"/>
      <c r="P27" s="693"/>
      <c r="Q27" s="691"/>
      <c r="R27" s="692"/>
    </row>
    <row r="28" spans="1:18" ht="15.75" thickBot="1" x14ac:dyDescent="0.3">
      <c r="A28" s="159"/>
      <c r="B28" s="203"/>
      <c r="C28" s="509" t="s">
        <v>269</v>
      </c>
      <c r="D28" s="160" t="s">
        <v>108</v>
      </c>
      <c r="E28" s="678">
        <v>21326.32</v>
      </c>
      <c r="F28" s="679"/>
      <c r="G28" s="680"/>
      <c r="H28" s="681"/>
      <c r="I28" s="908">
        <f>'Rozpočet na rok 2023 - výdavky'!G30</f>
        <v>27430</v>
      </c>
      <c r="J28" s="909"/>
      <c r="K28" s="908"/>
      <c r="L28" s="909"/>
      <c r="M28" s="697">
        <v>28800</v>
      </c>
      <c r="N28" s="698"/>
      <c r="O28" s="697">
        <v>28800</v>
      </c>
      <c r="P28" s="699"/>
      <c r="Q28" s="697">
        <v>28800</v>
      </c>
      <c r="R28" s="698"/>
    </row>
    <row r="29" spans="1:18" x14ac:dyDescent="0.25">
      <c r="A29" s="173"/>
      <c r="B29" s="173"/>
      <c r="C29" s="173"/>
      <c r="D29" s="173"/>
      <c r="E29" s="174"/>
      <c r="F29" s="174"/>
      <c r="G29" s="175"/>
      <c r="H29" s="175"/>
      <c r="I29" s="174"/>
      <c r="J29" s="174"/>
      <c r="K29" s="174"/>
      <c r="L29" s="174"/>
      <c r="M29" s="176"/>
      <c r="N29" s="176"/>
      <c r="O29" s="176"/>
      <c r="P29" s="176"/>
      <c r="Q29" s="71"/>
      <c r="R29" s="71"/>
    </row>
    <row r="30" spans="1:18" ht="16.5" thickBot="1" x14ac:dyDescent="0.3">
      <c r="A30" s="8"/>
      <c r="B30" s="8"/>
      <c r="C30" s="8"/>
      <c r="D30" s="8"/>
      <c r="E30" s="8"/>
      <c r="F30" s="8"/>
    </row>
    <row r="31" spans="1:18" x14ac:dyDescent="0.25">
      <c r="A31" s="9"/>
      <c r="B31" s="10"/>
      <c r="C31" s="9"/>
      <c r="D31" s="102"/>
      <c r="E31" s="124" t="s">
        <v>200</v>
      </c>
      <c r="F31" s="101"/>
      <c r="G31" s="100" t="s">
        <v>202</v>
      </c>
      <c r="H31" s="101"/>
      <c r="I31" s="887" t="s">
        <v>419</v>
      </c>
      <c r="J31" s="888"/>
      <c r="K31" s="887" t="s">
        <v>203</v>
      </c>
      <c r="L31" s="889"/>
      <c r="M31" s="39" t="s">
        <v>210</v>
      </c>
      <c r="N31" s="40"/>
      <c r="O31" s="41" t="s">
        <v>211</v>
      </c>
      <c r="P31" s="40"/>
      <c r="Q31" s="41" t="s">
        <v>211</v>
      </c>
      <c r="R31" s="40"/>
    </row>
    <row r="32" spans="1:18" ht="15.75" thickBot="1" x14ac:dyDescent="0.3">
      <c r="A32" s="12"/>
      <c r="B32" s="13"/>
      <c r="C32" s="12"/>
      <c r="D32" s="23"/>
      <c r="E32" s="122" t="s">
        <v>417</v>
      </c>
      <c r="F32" s="123"/>
      <c r="G32" s="122" t="s">
        <v>418</v>
      </c>
      <c r="H32" s="123"/>
      <c r="I32" s="890" t="s">
        <v>201</v>
      </c>
      <c r="J32" s="891"/>
      <c r="K32" s="892" t="s">
        <v>420</v>
      </c>
      <c r="L32" s="893"/>
      <c r="M32" s="42" t="s">
        <v>421</v>
      </c>
      <c r="N32" s="43"/>
      <c r="O32" s="42" t="s">
        <v>408</v>
      </c>
      <c r="P32" s="43"/>
      <c r="Q32" s="42" t="s">
        <v>422</v>
      </c>
      <c r="R32" s="43"/>
    </row>
    <row r="33" spans="1:18" ht="15.75" thickBot="1" x14ac:dyDescent="0.3">
      <c r="A33" s="79"/>
      <c r="B33" s="80"/>
      <c r="C33" s="79"/>
      <c r="D33" s="81"/>
      <c r="E33" s="79"/>
      <c r="F33" s="48"/>
      <c r="G33" s="49"/>
      <c r="H33" s="50"/>
      <c r="I33" s="910"/>
      <c r="J33" s="911"/>
      <c r="K33" s="912"/>
      <c r="L33" s="911"/>
      <c r="M33" s="31"/>
      <c r="N33" s="32"/>
      <c r="O33" s="47"/>
      <c r="P33" s="20"/>
      <c r="Q33" s="47"/>
      <c r="R33" s="20"/>
    </row>
    <row r="34" spans="1:18" ht="15.75" thickBot="1" x14ac:dyDescent="0.3">
      <c r="A34" s="127"/>
      <c r="B34" s="503" t="s">
        <v>86</v>
      </c>
      <c r="C34" s="578" t="s">
        <v>87</v>
      </c>
      <c r="D34" s="579" t="s">
        <v>88</v>
      </c>
      <c r="E34" s="580" t="s">
        <v>102</v>
      </c>
      <c r="F34" s="580" t="s">
        <v>103</v>
      </c>
      <c r="G34" s="580" t="s">
        <v>102</v>
      </c>
      <c r="H34" s="580" t="s">
        <v>103</v>
      </c>
      <c r="I34" s="913" t="s">
        <v>102</v>
      </c>
      <c r="J34" s="914" t="s">
        <v>103</v>
      </c>
      <c r="K34" s="914" t="s">
        <v>102</v>
      </c>
      <c r="L34" s="915" t="s">
        <v>103</v>
      </c>
      <c r="M34" s="581" t="s">
        <v>102</v>
      </c>
      <c r="N34" s="582" t="s">
        <v>103</v>
      </c>
      <c r="O34" s="581" t="s">
        <v>102</v>
      </c>
      <c r="P34" s="582" t="s">
        <v>103</v>
      </c>
      <c r="Q34" s="581" t="s">
        <v>102</v>
      </c>
      <c r="R34" s="583" t="s">
        <v>103</v>
      </c>
    </row>
    <row r="35" spans="1:18" ht="15.75" thickBot="1" x14ac:dyDescent="0.3">
      <c r="A35" s="129"/>
      <c r="B35" s="504" t="s">
        <v>89</v>
      </c>
      <c r="C35" s="531" t="s">
        <v>104</v>
      </c>
      <c r="D35" s="532"/>
      <c r="E35" s="575" t="s">
        <v>105</v>
      </c>
      <c r="F35" s="575" t="s">
        <v>105</v>
      </c>
      <c r="G35" s="575" t="s">
        <v>105</v>
      </c>
      <c r="H35" s="575" t="s">
        <v>105</v>
      </c>
      <c r="I35" s="916" t="s">
        <v>105</v>
      </c>
      <c r="J35" s="917" t="s">
        <v>105</v>
      </c>
      <c r="K35" s="917" t="s">
        <v>105</v>
      </c>
      <c r="L35" s="918" t="s">
        <v>105</v>
      </c>
      <c r="M35" s="576" t="s">
        <v>105</v>
      </c>
      <c r="N35" s="577" t="s">
        <v>105</v>
      </c>
      <c r="O35" s="576" t="s">
        <v>105</v>
      </c>
      <c r="P35" s="577" t="s">
        <v>105</v>
      </c>
      <c r="Q35" s="576" t="s">
        <v>105</v>
      </c>
      <c r="R35" s="594" t="s">
        <v>105</v>
      </c>
    </row>
    <row r="36" spans="1:18" ht="16.5" thickTop="1" thickBot="1" x14ac:dyDescent="0.3">
      <c r="A36" s="177"/>
      <c r="B36" s="51" t="s">
        <v>90</v>
      </c>
      <c r="C36" s="511"/>
      <c r="D36" s="51" t="s">
        <v>91</v>
      </c>
      <c r="E36" s="72">
        <f>E39+E42</f>
        <v>0</v>
      </c>
      <c r="F36" s="72">
        <f t="shared" ref="F36:H36" si="2">F39+F42</f>
        <v>0</v>
      </c>
      <c r="G36" s="72">
        <f t="shared" si="2"/>
        <v>0</v>
      </c>
      <c r="H36" s="72">
        <f t="shared" si="2"/>
        <v>0</v>
      </c>
      <c r="I36" s="919">
        <f>I39+I42</f>
        <v>1000</v>
      </c>
      <c r="J36" s="919">
        <v>0</v>
      </c>
      <c r="K36" s="919"/>
      <c r="L36" s="919"/>
      <c r="M36" s="640">
        <f t="shared" ref="M36:R36" si="3">M39+M42</f>
        <v>0</v>
      </c>
      <c r="N36" s="640">
        <f t="shared" si="3"/>
        <v>0</v>
      </c>
      <c r="O36" s="640">
        <f t="shared" si="3"/>
        <v>0</v>
      </c>
      <c r="P36" s="640">
        <f t="shared" si="3"/>
        <v>0</v>
      </c>
      <c r="Q36" s="640">
        <f t="shared" si="3"/>
        <v>0</v>
      </c>
      <c r="R36" s="640">
        <f t="shared" si="3"/>
        <v>0</v>
      </c>
    </row>
    <row r="37" spans="1:18" x14ac:dyDescent="0.25">
      <c r="A37" s="146"/>
      <c r="B37" s="505">
        <v>1</v>
      </c>
      <c r="C37" s="506" t="s">
        <v>116</v>
      </c>
      <c r="D37" s="147"/>
      <c r="E37" s="597"/>
      <c r="F37" s="150"/>
      <c r="G37" s="164"/>
      <c r="H37" s="165"/>
      <c r="I37" s="920"/>
      <c r="J37" s="921"/>
      <c r="K37" s="922"/>
      <c r="L37" s="923"/>
      <c r="M37" s="166"/>
      <c r="N37" s="167"/>
      <c r="O37" s="166"/>
      <c r="P37" s="510"/>
      <c r="Q37" s="536"/>
      <c r="R37" s="573"/>
    </row>
    <row r="38" spans="1:18" x14ac:dyDescent="0.25">
      <c r="A38" s="148"/>
      <c r="B38" s="207"/>
      <c r="C38" s="148" t="s">
        <v>262</v>
      </c>
      <c r="D38" s="149" t="s">
        <v>117</v>
      </c>
      <c r="E38" s="597"/>
      <c r="F38" s="150"/>
      <c r="G38" s="164"/>
      <c r="H38" s="165"/>
      <c r="I38" s="920">
        <v>1000</v>
      </c>
      <c r="J38" s="921"/>
      <c r="K38" s="922"/>
      <c r="L38" s="923"/>
      <c r="M38" s="151"/>
      <c r="N38" s="152"/>
      <c r="O38" s="151"/>
      <c r="P38" s="196"/>
      <c r="Q38" s="497"/>
      <c r="R38" s="498"/>
    </row>
    <row r="39" spans="1:18" x14ac:dyDescent="0.25">
      <c r="A39" s="153"/>
      <c r="B39" s="208"/>
      <c r="C39" s="211" t="s">
        <v>262</v>
      </c>
      <c r="D39" s="154" t="s">
        <v>117</v>
      </c>
      <c r="E39" s="599">
        <v>0</v>
      </c>
      <c r="F39" s="155"/>
      <c r="G39" s="168"/>
      <c r="H39" s="169"/>
      <c r="I39" s="920">
        <f>I38</f>
        <v>1000</v>
      </c>
      <c r="J39" s="921"/>
      <c r="K39" s="922"/>
      <c r="L39" s="923"/>
      <c r="M39" s="156"/>
      <c r="N39" s="157"/>
      <c r="O39" s="156"/>
      <c r="P39" s="495"/>
      <c r="Q39" s="499"/>
      <c r="R39" s="500"/>
    </row>
    <row r="40" spans="1:18" x14ac:dyDescent="0.25">
      <c r="A40" s="148"/>
      <c r="B40" s="205">
        <v>2</v>
      </c>
      <c r="C40" s="512" t="s">
        <v>92</v>
      </c>
      <c r="D40" s="170"/>
      <c r="E40" s="597"/>
      <c r="F40" s="150"/>
      <c r="G40" s="164"/>
      <c r="H40" s="165"/>
      <c r="I40" s="920"/>
      <c r="J40" s="921"/>
      <c r="K40" s="922"/>
      <c r="L40" s="923"/>
      <c r="M40" s="151"/>
      <c r="N40" s="152"/>
      <c r="O40" s="151"/>
      <c r="P40" s="196"/>
      <c r="Q40" s="497"/>
      <c r="R40" s="498"/>
    </row>
    <row r="41" spans="1:18" x14ac:dyDescent="0.25">
      <c r="A41" s="148"/>
      <c r="B41" s="207"/>
      <c r="C41" s="148" t="s">
        <v>262</v>
      </c>
      <c r="D41" s="149" t="s">
        <v>118</v>
      </c>
      <c r="E41" s="598"/>
      <c r="F41" s="150"/>
      <c r="G41" s="164"/>
      <c r="H41" s="165"/>
      <c r="I41" s="920"/>
      <c r="J41" s="921"/>
      <c r="K41" s="922"/>
      <c r="L41" s="923"/>
      <c r="M41" s="151"/>
      <c r="N41" s="152"/>
      <c r="O41" s="151"/>
      <c r="P41" s="196"/>
      <c r="Q41" s="497"/>
      <c r="R41" s="498"/>
    </row>
    <row r="42" spans="1:18" ht="15.75" thickBot="1" x14ac:dyDescent="0.3">
      <c r="A42" s="159"/>
      <c r="B42" s="203"/>
      <c r="C42" s="513" t="s">
        <v>262</v>
      </c>
      <c r="D42" s="160" t="s">
        <v>118</v>
      </c>
      <c r="E42" s="605">
        <v>0</v>
      </c>
      <c r="F42" s="161"/>
      <c r="G42" s="171"/>
      <c r="H42" s="172"/>
      <c r="I42" s="924"/>
      <c r="J42" s="925"/>
      <c r="K42" s="926"/>
      <c r="L42" s="927"/>
      <c r="M42" s="162"/>
      <c r="N42" s="163"/>
      <c r="O42" s="162"/>
      <c r="P42" s="496"/>
      <c r="Q42" s="601"/>
      <c r="R42" s="602"/>
    </row>
    <row r="43" spans="1:18" x14ac:dyDescent="0.25">
      <c r="A43" s="173"/>
      <c r="B43" s="173"/>
      <c r="C43" s="173"/>
      <c r="D43" s="173"/>
      <c r="E43" s="174"/>
      <c r="F43" s="174"/>
      <c r="G43" s="185"/>
      <c r="H43" s="186"/>
      <c r="I43" s="174"/>
      <c r="J43" s="174"/>
      <c r="K43" s="187"/>
      <c r="L43" s="184"/>
      <c r="M43" s="176"/>
      <c r="N43" s="176"/>
      <c r="O43" s="176"/>
      <c r="P43" s="176"/>
      <c r="Q43" s="68"/>
      <c r="R43" s="68"/>
    </row>
    <row r="44" spans="1:18" ht="16.5" thickBot="1" x14ac:dyDescent="0.3">
      <c r="A44" s="8"/>
      <c r="B44" s="8"/>
      <c r="C44" s="8"/>
      <c r="D44" s="8"/>
      <c r="E44" s="8"/>
      <c r="F44" s="8"/>
    </row>
    <row r="45" spans="1:18" x14ac:dyDescent="0.25">
      <c r="A45" s="9"/>
      <c r="B45" s="10"/>
      <c r="C45" s="9"/>
      <c r="D45" s="11"/>
      <c r="E45" s="124" t="s">
        <v>200</v>
      </c>
      <c r="F45" s="101"/>
      <c r="G45" s="100" t="s">
        <v>202</v>
      </c>
      <c r="H45" s="101"/>
      <c r="I45" s="887" t="s">
        <v>419</v>
      </c>
      <c r="J45" s="888"/>
      <c r="K45" s="887" t="s">
        <v>203</v>
      </c>
      <c r="L45" s="889"/>
      <c r="M45" s="39" t="s">
        <v>210</v>
      </c>
      <c r="N45" s="40"/>
      <c r="O45" s="41" t="s">
        <v>211</v>
      </c>
      <c r="P45" s="40"/>
      <c r="Q45" s="41" t="s">
        <v>211</v>
      </c>
      <c r="R45" s="40"/>
    </row>
    <row r="46" spans="1:18" ht="15.75" thickBot="1" x14ac:dyDescent="0.3">
      <c r="A46" s="12"/>
      <c r="B46" s="13"/>
      <c r="C46" s="12"/>
      <c r="D46" s="14"/>
      <c r="E46" s="122" t="s">
        <v>417</v>
      </c>
      <c r="F46" s="123"/>
      <c r="G46" s="122" t="s">
        <v>418</v>
      </c>
      <c r="H46" s="123"/>
      <c r="I46" s="890" t="s">
        <v>201</v>
      </c>
      <c r="J46" s="891"/>
      <c r="K46" s="892" t="s">
        <v>420</v>
      </c>
      <c r="L46" s="893"/>
      <c r="M46" s="42" t="s">
        <v>421</v>
      </c>
      <c r="N46" s="43"/>
      <c r="O46" s="42" t="s">
        <v>408</v>
      </c>
      <c r="P46" s="43"/>
      <c r="Q46" s="42" t="s">
        <v>422</v>
      </c>
      <c r="R46" s="43"/>
    </row>
    <row r="47" spans="1:18" ht="15.75" thickBot="1" x14ac:dyDescent="0.3">
      <c r="A47" s="15"/>
      <c r="B47" s="16"/>
      <c r="C47" s="15"/>
      <c r="D47" s="16"/>
      <c r="E47" s="15"/>
      <c r="F47" s="17"/>
      <c r="G47" s="18"/>
      <c r="H47" s="19"/>
      <c r="I47" s="894"/>
      <c r="J47" s="895"/>
      <c r="K47" s="928"/>
      <c r="L47" s="929"/>
      <c r="M47" s="52"/>
      <c r="N47" s="44"/>
      <c r="O47" s="44"/>
      <c r="P47" s="45"/>
      <c r="Q47" s="52"/>
      <c r="R47" s="45"/>
    </row>
    <row r="48" spans="1:18" x14ac:dyDescent="0.25">
      <c r="A48" s="127"/>
      <c r="B48" s="503" t="s">
        <v>86</v>
      </c>
      <c r="C48" s="127" t="s">
        <v>87</v>
      </c>
      <c r="D48" s="128" t="s">
        <v>88</v>
      </c>
      <c r="E48" s="130" t="s">
        <v>102</v>
      </c>
      <c r="F48" s="130" t="s">
        <v>103</v>
      </c>
      <c r="G48" s="130" t="s">
        <v>102</v>
      </c>
      <c r="H48" s="130" t="s">
        <v>103</v>
      </c>
      <c r="I48" s="897" t="s">
        <v>102</v>
      </c>
      <c r="J48" s="898" t="s">
        <v>103</v>
      </c>
      <c r="K48" s="898" t="s">
        <v>102</v>
      </c>
      <c r="L48" s="899" t="s">
        <v>103</v>
      </c>
      <c r="M48" s="131" t="s">
        <v>102</v>
      </c>
      <c r="N48" s="132" t="s">
        <v>103</v>
      </c>
      <c r="O48" s="131" t="s">
        <v>102</v>
      </c>
      <c r="P48" s="132" t="s">
        <v>103</v>
      </c>
      <c r="Q48" s="131" t="s">
        <v>102</v>
      </c>
      <c r="R48" s="133" t="s">
        <v>103</v>
      </c>
    </row>
    <row r="49" spans="1:18" ht="15.75" thickBot="1" x14ac:dyDescent="0.3">
      <c r="A49" s="129"/>
      <c r="B49" s="504" t="s">
        <v>89</v>
      </c>
      <c r="C49" s="531" t="s">
        <v>104</v>
      </c>
      <c r="D49" s="532"/>
      <c r="E49" s="533" t="s">
        <v>105</v>
      </c>
      <c r="F49" s="533" t="s">
        <v>105</v>
      </c>
      <c r="G49" s="533" t="s">
        <v>105</v>
      </c>
      <c r="H49" s="533" t="s">
        <v>105</v>
      </c>
      <c r="I49" s="900" t="s">
        <v>105</v>
      </c>
      <c r="J49" s="901" t="s">
        <v>105</v>
      </c>
      <c r="K49" s="901" t="s">
        <v>105</v>
      </c>
      <c r="L49" s="902" t="s">
        <v>105</v>
      </c>
      <c r="M49" s="534" t="s">
        <v>105</v>
      </c>
      <c r="N49" s="535" t="s">
        <v>105</v>
      </c>
      <c r="O49" s="534" t="s">
        <v>105</v>
      </c>
      <c r="P49" s="535" t="s">
        <v>105</v>
      </c>
      <c r="Q49" s="534" t="s">
        <v>105</v>
      </c>
      <c r="R49" s="574" t="s">
        <v>105</v>
      </c>
    </row>
    <row r="50" spans="1:18" ht="16.5" thickTop="1" thickBot="1" x14ac:dyDescent="0.3">
      <c r="A50" s="145"/>
      <c r="B50" s="22" t="s">
        <v>90</v>
      </c>
      <c r="C50" s="511"/>
      <c r="D50" s="51" t="s">
        <v>212</v>
      </c>
      <c r="E50" s="661">
        <f>E53+E57+E61</f>
        <v>46440.710000000006</v>
      </c>
      <c r="F50" s="661">
        <f t="shared" ref="F50:H50" si="4">F53+F57+F61</f>
        <v>0</v>
      </c>
      <c r="G50" s="661">
        <f t="shared" si="4"/>
        <v>0</v>
      </c>
      <c r="H50" s="661">
        <f t="shared" si="4"/>
        <v>0</v>
      </c>
      <c r="I50" s="903">
        <f>I53+I57+I61</f>
        <v>71770</v>
      </c>
      <c r="J50" s="903">
        <v>0</v>
      </c>
      <c r="K50" s="903"/>
      <c r="L50" s="903"/>
      <c r="M50" s="700">
        <f t="shared" ref="M50:R50" si="5">M53+M57+M61</f>
        <v>68800</v>
      </c>
      <c r="N50" s="700">
        <f t="shared" si="5"/>
        <v>0</v>
      </c>
      <c r="O50" s="700">
        <f t="shared" si="5"/>
        <v>68800</v>
      </c>
      <c r="P50" s="700">
        <f t="shared" si="5"/>
        <v>0</v>
      </c>
      <c r="Q50" s="700">
        <f t="shared" si="5"/>
        <v>68800</v>
      </c>
      <c r="R50" s="700">
        <f t="shared" si="5"/>
        <v>0</v>
      </c>
    </row>
    <row r="51" spans="1:18" x14ac:dyDescent="0.25">
      <c r="A51" s="146"/>
      <c r="B51" s="505">
        <v>1</v>
      </c>
      <c r="C51" s="506" t="s">
        <v>119</v>
      </c>
      <c r="D51" s="147"/>
      <c r="E51" s="701"/>
      <c r="F51" s="702"/>
      <c r="G51" s="703"/>
      <c r="H51" s="704"/>
      <c r="I51" s="930"/>
      <c r="J51" s="931"/>
      <c r="K51" s="932"/>
      <c r="L51" s="933"/>
      <c r="M51" s="726"/>
      <c r="N51" s="727"/>
      <c r="O51" s="726"/>
      <c r="P51" s="728"/>
      <c r="Q51" s="729"/>
      <c r="R51" s="730"/>
    </row>
    <row r="52" spans="1:18" x14ac:dyDescent="0.25">
      <c r="A52" s="148"/>
      <c r="B52" s="207"/>
      <c r="C52" s="148" t="s">
        <v>269</v>
      </c>
      <c r="D52" s="149" t="s">
        <v>120</v>
      </c>
      <c r="E52" s="705"/>
      <c r="F52" s="706"/>
      <c r="G52" s="707"/>
      <c r="H52" s="708"/>
      <c r="I52" s="934"/>
      <c r="J52" s="935"/>
      <c r="K52" s="936"/>
      <c r="L52" s="907"/>
      <c r="M52" s="691"/>
      <c r="N52" s="692"/>
      <c r="O52" s="691"/>
      <c r="P52" s="693"/>
      <c r="Q52" s="691"/>
      <c r="R52" s="692"/>
    </row>
    <row r="53" spans="1:18" x14ac:dyDescent="0.25">
      <c r="A53" s="153"/>
      <c r="B53" s="208"/>
      <c r="C53" s="211" t="s">
        <v>269</v>
      </c>
      <c r="D53" s="154" t="s">
        <v>257</v>
      </c>
      <c r="E53" s="709">
        <v>1377.36</v>
      </c>
      <c r="F53" s="710"/>
      <c r="G53" s="711"/>
      <c r="H53" s="712"/>
      <c r="I53" s="934">
        <f>'Rozpočet na rok 2023 - výdavky'!G55</f>
        <v>3800</v>
      </c>
      <c r="J53" s="935"/>
      <c r="K53" s="936"/>
      <c r="L53" s="907"/>
      <c r="M53" s="694">
        <v>3800</v>
      </c>
      <c r="N53" s="695"/>
      <c r="O53" s="694">
        <v>3800</v>
      </c>
      <c r="P53" s="696"/>
      <c r="Q53" s="694">
        <v>3800</v>
      </c>
      <c r="R53" s="695"/>
    </row>
    <row r="54" spans="1:18" x14ac:dyDescent="0.25">
      <c r="A54" s="148"/>
      <c r="B54" s="205">
        <v>2</v>
      </c>
      <c r="C54" s="507" t="s">
        <v>121</v>
      </c>
      <c r="D54" s="158"/>
      <c r="E54" s="713"/>
      <c r="F54" s="667"/>
      <c r="G54" s="677"/>
      <c r="H54" s="668"/>
      <c r="I54" s="906"/>
      <c r="J54" s="937"/>
      <c r="K54" s="936"/>
      <c r="L54" s="907"/>
      <c r="M54" s="691"/>
      <c r="N54" s="692"/>
      <c r="O54" s="691"/>
      <c r="P54" s="693"/>
      <c r="Q54" s="691"/>
      <c r="R54" s="692"/>
    </row>
    <row r="55" spans="1:18" x14ac:dyDescent="0.25">
      <c r="A55" s="148"/>
      <c r="B55" s="207"/>
      <c r="C55" s="148" t="s">
        <v>269</v>
      </c>
      <c r="D55" s="149" t="s">
        <v>122</v>
      </c>
      <c r="E55" s="713"/>
      <c r="F55" s="667"/>
      <c r="G55" s="677"/>
      <c r="H55" s="668"/>
      <c r="I55" s="906"/>
      <c r="J55" s="937"/>
      <c r="K55" s="936"/>
      <c r="L55" s="907"/>
      <c r="M55" s="691"/>
      <c r="N55" s="692"/>
      <c r="O55" s="691"/>
      <c r="P55" s="693"/>
      <c r="Q55" s="691"/>
      <c r="R55" s="692"/>
    </row>
    <row r="56" spans="1:18" x14ac:dyDescent="0.25">
      <c r="A56" s="104"/>
      <c r="B56" s="94"/>
      <c r="C56" s="213"/>
      <c r="D56" s="65" t="s">
        <v>123</v>
      </c>
      <c r="E56" s="714"/>
      <c r="F56" s="670"/>
      <c r="G56" s="715"/>
      <c r="H56" s="716"/>
      <c r="I56" s="938"/>
      <c r="J56" s="939"/>
      <c r="K56" s="936"/>
      <c r="L56" s="907"/>
      <c r="M56" s="691"/>
      <c r="N56" s="692"/>
      <c r="O56" s="691"/>
      <c r="P56" s="693"/>
      <c r="Q56" s="691"/>
      <c r="R56" s="692"/>
    </row>
    <row r="57" spans="1:18" x14ac:dyDescent="0.25">
      <c r="A57" s="178"/>
      <c r="B57" s="514"/>
      <c r="C57" s="211" t="s">
        <v>269</v>
      </c>
      <c r="D57" s="388" t="s">
        <v>122</v>
      </c>
      <c r="E57" s="717">
        <v>44825.87</v>
      </c>
      <c r="F57" s="676"/>
      <c r="G57" s="718"/>
      <c r="H57" s="719"/>
      <c r="I57" s="938">
        <f>'Rozpočet na rok 2023 - výdavky'!G60</f>
        <v>67970</v>
      </c>
      <c r="J57" s="939"/>
      <c r="K57" s="936"/>
      <c r="L57" s="907"/>
      <c r="M57" s="694">
        <v>65000</v>
      </c>
      <c r="N57" s="695"/>
      <c r="O57" s="694">
        <v>65000</v>
      </c>
      <c r="P57" s="696"/>
      <c r="Q57" s="694">
        <v>65000</v>
      </c>
      <c r="R57" s="695"/>
    </row>
    <row r="58" spans="1:18" x14ac:dyDescent="0.25">
      <c r="A58" s="178"/>
      <c r="B58" s="514"/>
      <c r="C58" s="518"/>
      <c r="D58" s="388" t="s">
        <v>123</v>
      </c>
      <c r="E58" s="717"/>
      <c r="F58" s="676"/>
      <c r="G58" s="718"/>
      <c r="H58" s="719"/>
      <c r="I58" s="938"/>
      <c r="J58" s="939"/>
      <c r="K58" s="936"/>
      <c r="L58" s="907"/>
      <c r="M58" s="694"/>
      <c r="N58" s="695"/>
      <c r="O58" s="694"/>
      <c r="P58" s="696"/>
      <c r="Q58" s="694"/>
      <c r="R58" s="695"/>
    </row>
    <row r="59" spans="1:18" x14ac:dyDescent="0.25">
      <c r="A59" s="104"/>
      <c r="B59" s="515">
        <v>3</v>
      </c>
      <c r="C59" s="519" t="s">
        <v>388</v>
      </c>
      <c r="D59" s="389"/>
      <c r="E59" s="714"/>
      <c r="F59" s="670"/>
      <c r="G59" s="715"/>
      <c r="H59" s="716"/>
      <c r="I59" s="938"/>
      <c r="J59" s="939"/>
      <c r="K59" s="936"/>
      <c r="L59" s="907"/>
      <c r="M59" s="691"/>
      <c r="N59" s="692"/>
      <c r="O59" s="691"/>
      <c r="P59" s="693"/>
      <c r="Q59" s="691"/>
      <c r="R59" s="692"/>
    </row>
    <row r="60" spans="1:18" x14ac:dyDescent="0.25">
      <c r="A60" s="112"/>
      <c r="B60" s="516"/>
      <c r="C60" s="213" t="s">
        <v>272</v>
      </c>
      <c r="D60" s="65" t="s">
        <v>389</v>
      </c>
      <c r="E60" s="714"/>
      <c r="F60" s="670"/>
      <c r="G60" s="720"/>
      <c r="H60" s="721"/>
      <c r="I60" s="940"/>
      <c r="J60" s="941"/>
      <c r="K60" s="942"/>
      <c r="L60" s="943"/>
      <c r="M60" s="731"/>
      <c r="N60" s="732"/>
      <c r="O60" s="731"/>
      <c r="P60" s="733"/>
      <c r="Q60" s="691"/>
      <c r="R60" s="692"/>
    </row>
    <row r="61" spans="1:18" ht="15.75" thickBot="1" x14ac:dyDescent="0.3">
      <c r="A61" s="179"/>
      <c r="B61" s="517"/>
      <c r="C61" s="520" t="s">
        <v>272</v>
      </c>
      <c r="D61" s="390" t="s">
        <v>389</v>
      </c>
      <c r="E61" s="722">
        <v>237.48</v>
      </c>
      <c r="F61" s="723"/>
      <c r="G61" s="724"/>
      <c r="H61" s="725"/>
      <c r="I61" s="944"/>
      <c r="J61" s="945"/>
      <c r="K61" s="946"/>
      <c r="L61" s="909"/>
      <c r="M61" s="697"/>
      <c r="N61" s="698"/>
      <c r="O61" s="697"/>
      <c r="P61" s="699"/>
      <c r="Q61" s="697"/>
      <c r="R61" s="698"/>
    </row>
    <row r="62" spans="1:18" x14ac:dyDescent="0.25">
      <c r="B62" s="181"/>
      <c r="E62" s="182"/>
      <c r="F62" s="182"/>
      <c r="G62" s="183"/>
      <c r="H62" s="183"/>
      <c r="I62" s="176"/>
      <c r="J62" s="176"/>
      <c r="K62" s="184"/>
      <c r="L62" s="184"/>
      <c r="M62" s="176"/>
      <c r="N62" s="176"/>
      <c r="O62" s="176"/>
      <c r="P62" s="176"/>
      <c r="Q62" s="71"/>
      <c r="R62" s="71"/>
    </row>
    <row r="63" spans="1:18" ht="15.75" thickBot="1" x14ac:dyDescent="0.3">
      <c r="B63" s="181"/>
      <c r="E63" s="182"/>
      <c r="F63" s="182"/>
      <c r="G63" s="183"/>
      <c r="H63" s="183"/>
      <c r="I63" s="176"/>
      <c r="J63" s="176"/>
      <c r="K63" s="184"/>
      <c r="L63" s="184"/>
      <c r="M63" s="176"/>
      <c r="N63" s="176"/>
      <c r="O63" s="176"/>
      <c r="P63" s="176"/>
      <c r="Q63" s="71"/>
      <c r="R63" s="71"/>
    </row>
    <row r="64" spans="1:18" x14ac:dyDescent="0.25">
      <c r="A64" s="9"/>
      <c r="B64" s="10"/>
      <c r="C64" s="9"/>
      <c r="D64" s="11"/>
      <c r="E64" s="124" t="s">
        <v>200</v>
      </c>
      <c r="F64" s="101"/>
      <c r="G64" s="100" t="s">
        <v>202</v>
      </c>
      <c r="H64" s="101"/>
      <c r="I64" s="887" t="s">
        <v>419</v>
      </c>
      <c r="J64" s="888"/>
      <c r="K64" s="887" t="s">
        <v>203</v>
      </c>
      <c r="L64" s="889"/>
      <c r="M64" s="39" t="s">
        <v>210</v>
      </c>
      <c r="N64" s="40"/>
      <c r="O64" s="41" t="s">
        <v>211</v>
      </c>
      <c r="P64" s="40"/>
      <c r="Q64" s="41" t="s">
        <v>211</v>
      </c>
      <c r="R64" s="40"/>
    </row>
    <row r="65" spans="1:18" ht="15.75" thickBot="1" x14ac:dyDescent="0.3">
      <c r="A65" s="12"/>
      <c r="B65" s="13"/>
      <c r="C65" s="12"/>
      <c r="D65" s="14"/>
      <c r="E65" s="122" t="s">
        <v>417</v>
      </c>
      <c r="F65" s="123"/>
      <c r="G65" s="122" t="s">
        <v>418</v>
      </c>
      <c r="H65" s="123"/>
      <c r="I65" s="890" t="s">
        <v>201</v>
      </c>
      <c r="J65" s="891"/>
      <c r="K65" s="892" t="s">
        <v>420</v>
      </c>
      <c r="L65" s="893"/>
      <c r="M65" s="42" t="s">
        <v>421</v>
      </c>
      <c r="N65" s="43"/>
      <c r="O65" s="42" t="s">
        <v>408</v>
      </c>
      <c r="P65" s="43"/>
      <c r="Q65" s="42" t="s">
        <v>422</v>
      </c>
      <c r="R65" s="43"/>
    </row>
    <row r="66" spans="1:18" ht="15.75" thickBot="1" x14ac:dyDescent="0.3">
      <c r="A66" s="15"/>
      <c r="B66" s="16"/>
      <c r="C66" s="15"/>
      <c r="D66" s="16"/>
      <c r="E66" s="15"/>
      <c r="F66" s="17"/>
      <c r="G66" s="18"/>
      <c r="H66" s="19"/>
      <c r="I66" s="894"/>
      <c r="J66" s="895"/>
      <c r="K66" s="928"/>
      <c r="L66" s="929"/>
      <c r="M66" s="52"/>
      <c r="N66" s="44"/>
      <c r="O66" s="52"/>
      <c r="P66" s="45"/>
      <c r="Q66" s="52"/>
      <c r="R66" s="45"/>
    </row>
    <row r="67" spans="1:18" x14ac:dyDescent="0.25">
      <c r="A67" s="127"/>
      <c r="B67" s="503" t="s">
        <v>86</v>
      </c>
      <c r="C67" s="584" t="s">
        <v>87</v>
      </c>
      <c r="D67" s="585" t="s">
        <v>88</v>
      </c>
      <c r="E67" s="586" t="s">
        <v>102</v>
      </c>
      <c r="F67" s="586" t="s">
        <v>103</v>
      </c>
      <c r="G67" s="586" t="s">
        <v>102</v>
      </c>
      <c r="H67" s="586" t="s">
        <v>103</v>
      </c>
      <c r="I67" s="947" t="s">
        <v>102</v>
      </c>
      <c r="J67" s="948" t="s">
        <v>103</v>
      </c>
      <c r="K67" s="948" t="s">
        <v>102</v>
      </c>
      <c r="L67" s="949" t="s">
        <v>103</v>
      </c>
      <c r="M67" s="587" t="s">
        <v>102</v>
      </c>
      <c r="N67" s="588" t="s">
        <v>103</v>
      </c>
      <c r="O67" s="587" t="s">
        <v>102</v>
      </c>
      <c r="P67" s="588" t="s">
        <v>103</v>
      </c>
      <c r="Q67" s="587" t="s">
        <v>102</v>
      </c>
      <c r="R67" s="595" t="s">
        <v>103</v>
      </c>
    </row>
    <row r="68" spans="1:18" ht="15.75" thickBot="1" x14ac:dyDescent="0.3">
      <c r="A68" s="129"/>
      <c r="B68" s="504" t="s">
        <v>89</v>
      </c>
      <c r="C68" s="589" t="s">
        <v>104</v>
      </c>
      <c r="D68" s="590"/>
      <c r="E68" s="591" t="s">
        <v>105</v>
      </c>
      <c r="F68" s="591" t="s">
        <v>105</v>
      </c>
      <c r="G68" s="591" t="s">
        <v>105</v>
      </c>
      <c r="H68" s="591" t="s">
        <v>105</v>
      </c>
      <c r="I68" s="950" t="s">
        <v>105</v>
      </c>
      <c r="J68" s="951" t="s">
        <v>105</v>
      </c>
      <c r="K68" s="951" t="s">
        <v>105</v>
      </c>
      <c r="L68" s="952" t="s">
        <v>105</v>
      </c>
      <c r="M68" s="592" t="s">
        <v>105</v>
      </c>
      <c r="N68" s="593" t="s">
        <v>105</v>
      </c>
      <c r="O68" s="592" t="s">
        <v>105</v>
      </c>
      <c r="P68" s="593" t="s">
        <v>105</v>
      </c>
      <c r="Q68" s="592" t="s">
        <v>105</v>
      </c>
      <c r="R68" s="596" t="s">
        <v>105</v>
      </c>
    </row>
    <row r="69" spans="1:18" ht="16.5" thickTop="1" thickBot="1" x14ac:dyDescent="0.3">
      <c r="A69" s="145"/>
      <c r="B69" s="22" t="s">
        <v>90</v>
      </c>
      <c r="C69" s="511"/>
      <c r="D69" s="51" t="s">
        <v>93</v>
      </c>
      <c r="E69" s="661">
        <f>E72+E75+E78</f>
        <v>4352.46</v>
      </c>
      <c r="F69" s="661">
        <f t="shared" ref="F69:H69" si="6">F72+F75+F78</f>
        <v>0</v>
      </c>
      <c r="G69" s="661">
        <f t="shared" si="6"/>
        <v>0</v>
      </c>
      <c r="H69" s="661">
        <f t="shared" si="6"/>
        <v>0</v>
      </c>
      <c r="I69" s="903">
        <f>I72+I75+I78</f>
        <v>7730</v>
      </c>
      <c r="J69" s="903">
        <v>0</v>
      </c>
      <c r="K69" s="903"/>
      <c r="L69" s="903"/>
      <c r="M69" s="684">
        <f>M72+M75+M78</f>
        <v>6910</v>
      </c>
      <c r="N69" s="684">
        <f t="shared" ref="N69:R69" si="7">N72+N75+N78</f>
        <v>0</v>
      </c>
      <c r="O69" s="684">
        <f t="shared" si="7"/>
        <v>7840</v>
      </c>
      <c r="P69" s="684">
        <f t="shared" si="7"/>
        <v>0</v>
      </c>
      <c r="Q69" s="686">
        <f t="shared" si="7"/>
        <v>7840</v>
      </c>
      <c r="R69" s="686">
        <f t="shared" si="7"/>
        <v>0</v>
      </c>
    </row>
    <row r="70" spans="1:18" x14ac:dyDescent="0.25">
      <c r="A70" s="188">
        <v>1</v>
      </c>
      <c r="B70" s="521">
        <v>1</v>
      </c>
      <c r="C70" s="506" t="s">
        <v>124</v>
      </c>
      <c r="D70" s="147"/>
      <c r="E70" s="666"/>
      <c r="F70" s="667"/>
      <c r="G70" s="677"/>
      <c r="H70" s="668"/>
      <c r="I70" s="906"/>
      <c r="J70" s="953"/>
      <c r="K70" s="954"/>
      <c r="L70" s="955"/>
      <c r="M70" s="726"/>
      <c r="N70" s="727"/>
      <c r="O70" s="726"/>
      <c r="P70" s="736"/>
      <c r="Q70" s="737"/>
      <c r="R70" s="730"/>
    </row>
    <row r="71" spans="1:18" x14ac:dyDescent="0.25">
      <c r="A71" s="148"/>
      <c r="B71" s="94"/>
      <c r="C71" s="148" t="s">
        <v>273</v>
      </c>
      <c r="D71" s="149" t="s">
        <v>125</v>
      </c>
      <c r="E71" s="666"/>
      <c r="F71" s="667"/>
      <c r="G71" s="677"/>
      <c r="H71" s="668"/>
      <c r="I71" s="906"/>
      <c r="J71" s="953"/>
      <c r="K71" s="956"/>
      <c r="L71" s="953"/>
      <c r="M71" s="691"/>
      <c r="N71" s="692"/>
      <c r="O71" s="691"/>
      <c r="P71" s="738"/>
      <c r="Q71" s="739"/>
      <c r="R71" s="692"/>
    </row>
    <row r="72" spans="1:18" x14ac:dyDescent="0.25">
      <c r="A72" s="153"/>
      <c r="B72" s="180"/>
      <c r="C72" s="211" t="s">
        <v>273</v>
      </c>
      <c r="D72" s="154" t="s">
        <v>125</v>
      </c>
      <c r="E72" s="671">
        <v>2368.4699999999998</v>
      </c>
      <c r="F72" s="672"/>
      <c r="G72" s="673"/>
      <c r="H72" s="674"/>
      <c r="I72" s="906">
        <f>'Rozpočet na rok 2023 - výdavky'!G76</f>
        <v>2550</v>
      </c>
      <c r="J72" s="953"/>
      <c r="K72" s="956"/>
      <c r="L72" s="953"/>
      <c r="M72" s="694">
        <v>2550</v>
      </c>
      <c r="N72" s="695"/>
      <c r="O72" s="694">
        <v>2550</v>
      </c>
      <c r="P72" s="740"/>
      <c r="Q72" s="741">
        <v>2550</v>
      </c>
      <c r="R72" s="695"/>
    </row>
    <row r="73" spans="1:18" x14ac:dyDescent="0.25">
      <c r="A73" s="148"/>
      <c r="B73" s="205">
        <v>2</v>
      </c>
      <c r="C73" s="507" t="s">
        <v>126</v>
      </c>
      <c r="D73" s="158"/>
      <c r="E73" s="666"/>
      <c r="F73" s="667"/>
      <c r="G73" s="677"/>
      <c r="H73" s="668"/>
      <c r="I73" s="906"/>
      <c r="J73" s="953"/>
      <c r="K73" s="956"/>
      <c r="L73" s="953"/>
      <c r="M73" s="691"/>
      <c r="N73" s="692"/>
      <c r="O73" s="691"/>
      <c r="P73" s="738"/>
      <c r="Q73" s="739"/>
      <c r="R73" s="692"/>
    </row>
    <row r="74" spans="1:18" x14ac:dyDescent="0.25">
      <c r="A74" s="148"/>
      <c r="B74" s="207"/>
      <c r="C74" s="148" t="s">
        <v>274</v>
      </c>
      <c r="D74" s="149" t="s">
        <v>127</v>
      </c>
      <c r="E74" s="666"/>
      <c r="F74" s="667"/>
      <c r="G74" s="677"/>
      <c r="H74" s="668"/>
      <c r="I74" s="906"/>
      <c r="J74" s="953"/>
      <c r="K74" s="956"/>
      <c r="L74" s="953"/>
      <c r="M74" s="691"/>
      <c r="N74" s="692"/>
      <c r="O74" s="691"/>
      <c r="P74" s="738"/>
      <c r="Q74" s="739"/>
      <c r="R74" s="692"/>
    </row>
    <row r="75" spans="1:18" x14ac:dyDescent="0.25">
      <c r="A75" s="189"/>
      <c r="B75" s="202"/>
      <c r="C75" s="211" t="s">
        <v>274</v>
      </c>
      <c r="D75" s="190" t="s">
        <v>127</v>
      </c>
      <c r="E75" s="734">
        <v>1697.88</v>
      </c>
      <c r="F75" s="710"/>
      <c r="G75" s="711"/>
      <c r="H75" s="712"/>
      <c r="I75" s="934">
        <f>'Rozpočet na rok 2023 - výdavky'!G82</f>
        <v>4890</v>
      </c>
      <c r="J75" s="957"/>
      <c r="K75" s="958"/>
      <c r="L75" s="957"/>
      <c r="M75" s="694">
        <v>4070</v>
      </c>
      <c r="N75" s="695"/>
      <c r="O75" s="694">
        <v>5000</v>
      </c>
      <c r="P75" s="740"/>
      <c r="Q75" s="741">
        <v>5000</v>
      </c>
      <c r="R75" s="695"/>
    </row>
    <row r="76" spans="1:18" x14ac:dyDescent="0.25">
      <c r="A76" s="191"/>
      <c r="B76" s="522">
        <v>3</v>
      </c>
      <c r="C76" s="524" t="s">
        <v>128</v>
      </c>
      <c r="D76" s="192"/>
      <c r="E76" s="735"/>
      <c r="F76" s="706"/>
      <c r="G76" s="707"/>
      <c r="H76" s="708"/>
      <c r="I76" s="934"/>
      <c r="J76" s="957"/>
      <c r="K76" s="958"/>
      <c r="L76" s="957"/>
      <c r="M76" s="691"/>
      <c r="N76" s="692"/>
      <c r="O76" s="691"/>
      <c r="P76" s="738"/>
      <c r="Q76" s="739"/>
      <c r="R76" s="692"/>
    </row>
    <row r="77" spans="1:18" x14ac:dyDescent="0.25">
      <c r="A77" s="191"/>
      <c r="B77" s="199"/>
      <c r="C77" s="191" t="s">
        <v>272</v>
      </c>
      <c r="D77" s="193" t="s">
        <v>129</v>
      </c>
      <c r="E77" s="735"/>
      <c r="F77" s="706"/>
      <c r="G77" s="707"/>
      <c r="H77" s="708"/>
      <c r="I77" s="934"/>
      <c r="J77" s="957"/>
      <c r="K77" s="958"/>
      <c r="L77" s="957"/>
      <c r="M77" s="691"/>
      <c r="N77" s="692"/>
      <c r="O77" s="691"/>
      <c r="P77" s="738"/>
      <c r="Q77" s="739"/>
      <c r="R77" s="692"/>
    </row>
    <row r="78" spans="1:18" ht="15.75" thickBot="1" x14ac:dyDescent="0.3">
      <c r="A78" s="179"/>
      <c r="B78" s="523"/>
      <c r="C78" s="513" t="s">
        <v>272</v>
      </c>
      <c r="D78" s="201" t="s">
        <v>129</v>
      </c>
      <c r="E78" s="682">
        <v>286.11</v>
      </c>
      <c r="F78" s="683"/>
      <c r="G78" s="724"/>
      <c r="H78" s="725"/>
      <c r="I78" s="944">
        <f>'Rozpočet na rok 2023 - výdavky'!G85</f>
        <v>290</v>
      </c>
      <c r="J78" s="959"/>
      <c r="K78" s="960"/>
      <c r="L78" s="961"/>
      <c r="M78" s="697">
        <v>290</v>
      </c>
      <c r="N78" s="698"/>
      <c r="O78" s="697">
        <v>290</v>
      </c>
      <c r="P78" s="742"/>
      <c r="Q78" s="743">
        <v>290</v>
      </c>
      <c r="R78" s="698"/>
    </row>
    <row r="80" spans="1:18" ht="16.5" thickBot="1" x14ac:dyDescent="0.3">
      <c r="A80" s="8"/>
      <c r="B80" s="8"/>
      <c r="C80" s="8"/>
      <c r="D80" s="8"/>
      <c r="E80" s="8"/>
      <c r="F80" s="8"/>
    </row>
    <row r="81" spans="1:18" x14ac:dyDescent="0.25">
      <c r="A81" s="9"/>
      <c r="B81" s="9"/>
      <c r="C81" s="9"/>
      <c r="D81" s="11"/>
      <c r="E81" s="124" t="s">
        <v>200</v>
      </c>
      <c r="F81" s="101"/>
      <c r="G81" s="100" t="s">
        <v>202</v>
      </c>
      <c r="H81" s="101"/>
      <c r="I81" s="887" t="s">
        <v>419</v>
      </c>
      <c r="J81" s="888"/>
      <c r="K81" s="887" t="s">
        <v>203</v>
      </c>
      <c r="L81" s="889"/>
      <c r="M81" s="39" t="s">
        <v>210</v>
      </c>
      <c r="N81" s="40"/>
      <c r="O81" s="41" t="s">
        <v>211</v>
      </c>
      <c r="P81" s="40"/>
      <c r="Q81" s="41" t="s">
        <v>211</v>
      </c>
      <c r="R81" s="40"/>
    </row>
    <row r="82" spans="1:18" ht="15.75" thickBot="1" x14ac:dyDescent="0.3">
      <c r="A82" s="12"/>
      <c r="B82" s="12"/>
      <c r="C82" s="12"/>
      <c r="D82" s="14"/>
      <c r="E82" s="122" t="s">
        <v>417</v>
      </c>
      <c r="F82" s="123"/>
      <c r="G82" s="122" t="s">
        <v>418</v>
      </c>
      <c r="H82" s="123"/>
      <c r="I82" s="890" t="s">
        <v>201</v>
      </c>
      <c r="J82" s="891"/>
      <c r="K82" s="892" t="s">
        <v>420</v>
      </c>
      <c r="L82" s="893"/>
      <c r="M82" s="42" t="s">
        <v>421</v>
      </c>
      <c r="N82" s="43"/>
      <c r="O82" s="42" t="s">
        <v>408</v>
      </c>
      <c r="P82" s="43"/>
      <c r="Q82" s="42" t="s">
        <v>422</v>
      </c>
      <c r="R82" s="43"/>
    </row>
    <row r="83" spans="1:18" ht="15.75" thickBot="1" x14ac:dyDescent="0.3">
      <c r="A83" s="15"/>
      <c r="B83" s="15"/>
      <c r="C83" s="79"/>
      <c r="D83" s="80"/>
      <c r="E83" s="79"/>
      <c r="F83" s="48"/>
      <c r="G83" s="49"/>
      <c r="H83" s="50"/>
      <c r="I83" s="910"/>
      <c r="J83" s="911"/>
      <c r="K83" s="912"/>
      <c r="L83" s="911"/>
      <c r="M83" s="31"/>
      <c r="N83" s="32"/>
      <c r="O83" s="32"/>
      <c r="P83" s="33"/>
      <c r="R83" s="537"/>
    </row>
    <row r="84" spans="1:18" x14ac:dyDescent="0.25">
      <c r="A84" s="134"/>
      <c r="B84" s="134" t="s">
        <v>86</v>
      </c>
      <c r="C84" s="584" t="s">
        <v>87</v>
      </c>
      <c r="D84" s="585" t="s">
        <v>88</v>
      </c>
      <c r="E84" s="586" t="s">
        <v>102</v>
      </c>
      <c r="F84" s="586" t="s">
        <v>103</v>
      </c>
      <c r="G84" s="586" t="s">
        <v>102</v>
      </c>
      <c r="H84" s="586" t="s">
        <v>103</v>
      </c>
      <c r="I84" s="947" t="s">
        <v>102</v>
      </c>
      <c r="J84" s="948" t="s">
        <v>103</v>
      </c>
      <c r="K84" s="948" t="s">
        <v>102</v>
      </c>
      <c r="L84" s="949" t="s">
        <v>103</v>
      </c>
      <c r="M84" s="587" t="s">
        <v>102</v>
      </c>
      <c r="N84" s="588" t="s">
        <v>103</v>
      </c>
      <c r="O84" s="587" t="s">
        <v>102</v>
      </c>
      <c r="P84" s="588" t="s">
        <v>103</v>
      </c>
      <c r="Q84" s="587" t="s">
        <v>102</v>
      </c>
      <c r="R84" s="595" t="s">
        <v>103</v>
      </c>
    </row>
    <row r="85" spans="1:18" ht="15.75" thickBot="1" x14ac:dyDescent="0.3">
      <c r="A85" s="135"/>
      <c r="B85" s="135" t="s">
        <v>89</v>
      </c>
      <c r="C85" s="589" t="s">
        <v>104</v>
      </c>
      <c r="D85" s="590"/>
      <c r="E85" s="591" t="s">
        <v>105</v>
      </c>
      <c r="F85" s="591" t="s">
        <v>105</v>
      </c>
      <c r="G85" s="591" t="s">
        <v>105</v>
      </c>
      <c r="H85" s="591" t="s">
        <v>105</v>
      </c>
      <c r="I85" s="950" t="s">
        <v>105</v>
      </c>
      <c r="J85" s="951" t="s">
        <v>105</v>
      </c>
      <c r="K85" s="951" t="s">
        <v>105</v>
      </c>
      <c r="L85" s="952" t="s">
        <v>105</v>
      </c>
      <c r="M85" s="592" t="s">
        <v>105</v>
      </c>
      <c r="N85" s="593" t="s">
        <v>105</v>
      </c>
      <c r="O85" s="592" t="s">
        <v>105</v>
      </c>
      <c r="P85" s="593" t="s">
        <v>105</v>
      </c>
      <c r="Q85" s="592" t="s">
        <v>105</v>
      </c>
      <c r="R85" s="596" t="s">
        <v>105</v>
      </c>
    </row>
    <row r="86" spans="1:18" ht="16.5" thickTop="1" thickBot="1" x14ac:dyDescent="0.3">
      <c r="A86" s="145"/>
      <c r="B86" s="136" t="s">
        <v>90</v>
      </c>
      <c r="C86" s="511"/>
      <c r="D86" s="51" t="s">
        <v>130</v>
      </c>
      <c r="E86" s="661">
        <f>E88+E89</f>
        <v>1821.25</v>
      </c>
      <c r="F86" s="661">
        <f t="shared" ref="F86:H86" si="8">F88+F89</f>
        <v>38754.11</v>
      </c>
      <c r="G86" s="661">
        <f t="shared" si="8"/>
        <v>0</v>
      </c>
      <c r="H86" s="661">
        <f t="shared" si="8"/>
        <v>0</v>
      </c>
      <c r="I86" s="962">
        <f>I88+I89</f>
        <v>2200</v>
      </c>
      <c r="J86" s="962">
        <f t="shared" ref="J86" si="9">J88+J89</f>
        <v>0</v>
      </c>
      <c r="K86" s="962"/>
      <c r="L86" s="962"/>
      <c r="M86" s="745">
        <f>M88+M89</f>
        <v>2200</v>
      </c>
      <c r="N86" s="745">
        <f t="shared" ref="N86:R86" si="10">N88+N89</f>
        <v>0</v>
      </c>
      <c r="O86" s="745">
        <f t="shared" si="10"/>
        <v>2200</v>
      </c>
      <c r="P86" s="745">
        <f t="shared" si="10"/>
        <v>0</v>
      </c>
      <c r="Q86" s="1242">
        <f t="shared" si="10"/>
        <v>2200</v>
      </c>
      <c r="R86" s="1243">
        <f t="shared" si="10"/>
        <v>0</v>
      </c>
    </row>
    <row r="87" spans="1:18" x14ac:dyDescent="0.25">
      <c r="A87" s="194"/>
      <c r="B87" s="545">
        <v>1</v>
      </c>
      <c r="C87" s="506" t="s">
        <v>131</v>
      </c>
      <c r="D87" s="147"/>
      <c r="E87" s="744"/>
      <c r="F87" s="702"/>
      <c r="G87" s="744"/>
      <c r="H87" s="702"/>
      <c r="I87" s="904"/>
      <c r="J87" s="963"/>
      <c r="K87" s="904"/>
      <c r="L87" s="905"/>
      <c r="M87" s="726"/>
      <c r="N87" s="728"/>
      <c r="O87" s="726"/>
      <c r="P87" s="746"/>
      <c r="Q87" s="729"/>
      <c r="R87" s="730"/>
    </row>
    <row r="88" spans="1:18" x14ac:dyDescent="0.25">
      <c r="A88" s="195"/>
      <c r="B88" s="195"/>
      <c r="C88" s="572" t="s">
        <v>275</v>
      </c>
      <c r="D88" s="190" t="s">
        <v>132</v>
      </c>
      <c r="E88" s="735"/>
      <c r="F88" s="706"/>
      <c r="G88" s="735"/>
      <c r="H88" s="706"/>
      <c r="I88" s="934">
        <f>'Rozpočet na rok 2023 - výdavky'!G96</f>
        <v>2200</v>
      </c>
      <c r="J88" s="935"/>
      <c r="K88" s="906"/>
      <c r="L88" s="907"/>
      <c r="M88" s="694">
        <v>2200</v>
      </c>
      <c r="N88" s="696"/>
      <c r="O88" s="694">
        <v>2200</v>
      </c>
      <c r="P88" s="747"/>
      <c r="Q88" s="694">
        <v>2200</v>
      </c>
      <c r="R88" s="695"/>
    </row>
    <row r="89" spans="1:18" ht="15.75" thickBot="1" x14ac:dyDescent="0.3">
      <c r="A89" s="417"/>
      <c r="B89" s="417"/>
      <c r="C89" s="106"/>
      <c r="D89" s="1247" t="s">
        <v>390</v>
      </c>
      <c r="E89" s="682">
        <v>1821.25</v>
      </c>
      <c r="F89" s="683">
        <v>38754.11</v>
      </c>
      <c r="G89" s="683"/>
      <c r="H89" s="683"/>
      <c r="I89" s="944"/>
      <c r="J89" s="945"/>
      <c r="K89" s="908"/>
      <c r="L89" s="909"/>
      <c r="M89" s="748"/>
      <c r="N89" s="749"/>
      <c r="O89" s="748"/>
      <c r="P89" s="750"/>
      <c r="Q89" s="748"/>
      <c r="R89" s="751"/>
    </row>
    <row r="90" spans="1:18" x14ac:dyDescent="0.25">
      <c r="D90" s="173"/>
      <c r="E90" s="182"/>
      <c r="F90" s="182"/>
      <c r="G90" s="183"/>
      <c r="H90" s="183"/>
      <c r="I90" s="176"/>
      <c r="J90" s="176"/>
      <c r="K90" s="184"/>
      <c r="L90" s="184"/>
      <c r="M90" s="176"/>
      <c r="N90" s="176"/>
      <c r="O90" s="176"/>
      <c r="P90" s="176"/>
      <c r="Q90" s="71"/>
      <c r="R90" s="71"/>
    </row>
    <row r="91" spans="1:18" ht="15.75" thickBot="1" x14ac:dyDescent="0.3">
      <c r="D91" s="173"/>
      <c r="E91" s="182"/>
      <c r="F91" s="182"/>
      <c r="G91" s="183"/>
      <c r="H91" s="183"/>
      <c r="I91" s="176"/>
      <c r="J91" s="176"/>
      <c r="K91" s="184"/>
      <c r="L91" s="184"/>
      <c r="M91" s="176"/>
      <c r="N91" s="176"/>
      <c r="O91" s="176"/>
      <c r="P91" s="176"/>
      <c r="Q91" s="71"/>
      <c r="R91" s="71"/>
    </row>
    <row r="92" spans="1:18" x14ac:dyDescent="0.25">
      <c r="A92" s="9"/>
      <c r="B92" s="10"/>
      <c r="C92" s="9"/>
      <c r="D92" s="11"/>
      <c r="E92" s="124" t="s">
        <v>200</v>
      </c>
      <c r="F92" s="101"/>
      <c r="G92" s="100" t="s">
        <v>202</v>
      </c>
      <c r="H92" s="101"/>
      <c r="I92" s="887" t="s">
        <v>419</v>
      </c>
      <c r="J92" s="888"/>
      <c r="K92" s="887" t="s">
        <v>203</v>
      </c>
      <c r="L92" s="889"/>
      <c r="M92" s="39" t="s">
        <v>210</v>
      </c>
      <c r="N92" s="40"/>
      <c r="O92" s="41" t="s">
        <v>211</v>
      </c>
      <c r="P92" s="40"/>
      <c r="Q92" s="41" t="s">
        <v>211</v>
      </c>
      <c r="R92" s="40"/>
    </row>
    <row r="93" spans="1:18" ht="15.75" thickBot="1" x14ac:dyDescent="0.3">
      <c r="A93" s="12"/>
      <c r="B93" s="13"/>
      <c r="C93" s="12"/>
      <c r="D93" s="14"/>
      <c r="E93" s="122" t="s">
        <v>417</v>
      </c>
      <c r="F93" s="123"/>
      <c r="G93" s="122" t="s">
        <v>418</v>
      </c>
      <c r="H93" s="123"/>
      <c r="I93" s="890" t="s">
        <v>201</v>
      </c>
      <c r="J93" s="891"/>
      <c r="K93" s="892" t="s">
        <v>420</v>
      </c>
      <c r="L93" s="893"/>
      <c r="M93" s="42" t="s">
        <v>421</v>
      </c>
      <c r="N93" s="43"/>
      <c r="O93" s="42" t="s">
        <v>408</v>
      </c>
      <c r="P93" s="43"/>
      <c r="Q93" s="42" t="s">
        <v>422</v>
      </c>
      <c r="R93" s="43"/>
    </row>
    <row r="94" spans="1:18" ht="15.75" thickBot="1" x14ac:dyDescent="0.3">
      <c r="A94" s="15"/>
      <c r="B94" s="16"/>
      <c r="C94" s="15"/>
      <c r="D94" s="16"/>
      <c r="E94" s="15"/>
      <c r="F94" s="17"/>
      <c r="G94" s="18"/>
      <c r="H94" s="19"/>
      <c r="I94" s="894"/>
      <c r="J94" s="895"/>
      <c r="K94" s="896"/>
      <c r="L94" s="895"/>
      <c r="M94" s="47"/>
      <c r="N94" s="24"/>
      <c r="O94" s="24"/>
      <c r="P94" s="20"/>
      <c r="Q94" s="47"/>
      <c r="R94" s="20"/>
    </row>
    <row r="95" spans="1:18" x14ac:dyDescent="0.25">
      <c r="A95" s="127"/>
      <c r="B95" s="503" t="s">
        <v>86</v>
      </c>
      <c r="C95" s="127" t="s">
        <v>87</v>
      </c>
      <c r="D95" s="128" t="s">
        <v>88</v>
      </c>
      <c r="E95" s="130" t="s">
        <v>102</v>
      </c>
      <c r="F95" s="130" t="s">
        <v>103</v>
      </c>
      <c r="G95" s="130" t="s">
        <v>102</v>
      </c>
      <c r="H95" s="130" t="s">
        <v>103</v>
      </c>
      <c r="I95" s="897" t="s">
        <v>102</v>
      </c>
      <c r="J95" s="898" t="s">
        <v>103</v>
      </c>
      <c r="K95" s="898" t="s">
        <v>102</v>
      </c>
      <c r="L95" s="899" t="s">
        <v>103</v>
      </c>
      <c r="M95" s="131" t="s">
        <v>102</v>
      </c>
      <c r="N95" s="132" t="s">
        <v>103</v>
      </c>
      <c r="O95" s="131" t="s">
        <v>102</v>
      </c>
      <c r="P95" s="132" t="s">
        <v>103</v>
      </c>
      <c r="Q95" s="131" t="s">
        <v>102</v>
      </c>
      <c r="R95" s="133" t="s">
        <v>103</v>
      </c>
    </row>
    <row r="96" spans="1:18" ht="15.75" thickBot="1" x14ac:dyDescent="0.3">
      <c r="A96" s="129"/>
      <c r="B96" s="504" t="s">
        <v>89</v>
      </c>
      <c r="C96" s="531" t="s">
        <v>104</v>
      </c>
      <c r="D96" s="532"/>
      <c r="E96" s="533" t="s">
        <v>105</v>
      </c>
      <c r="F96" s="533" t="s">
        <v>105</v>
      </c>
      <c r="G96" s="533" t="s">
        <v>105</v>
      </c>
      <c r="H96" s="533" t="s">
        <v>105</v>
      </c>
      <c r="I96" s="900" t="s">
        <v>105</v>
      </c>
      <c r="J96" s="901" t="s">
        <v>105</v>
      </c>
      <c r="K96" s="901" t="s">
        <v>105</v>
      </c>
      <c r="L96" s="902" t="s">
        <v>105</v>
      </c>
      <c r="M96" s="534" t="s">
        <v>105</v>
      </c>
      <c r="N96" s="535" t="s">
        <v>105</v>
      </c>
      <c r="O96" s="534" t="s">
        <v>105</v>
      </c>
      <c r="P96" s="535" t="s">
        <v>105</v>
      </c>
      <c r="Q96" s="534" t="s">
        <v>105</v>
      </c>
      <c r="R96" s="574" t="s">
        <v>105</v>
      </c>
    </row>
    <row r="97" spans="1:18" ht="16.5" thickTop="1" thickBot="1" x14ac:dyDescent="0.3">
      <c r="A97" s="145"/>
      <c r="B97" s="22" t="s">
        <v>90</v>
      </c>
      <c r="C97" s="511"/>
      <c r="D97" s="51" t="s">
        <v>94</v>
      </c>
      <c r="E97" s="752">
        <f>E100</f>
        <v>10882.61</v>
      </c>
      <c r="F97" s="752">
        <f t="shared" ref="F97:H97" si="11">F100</f>
        <v>0</v>
      </c>
      <c r="G97" s="752">
        <f t="shared" si="11"/>
        <v>0</v>
      </c>
      <c r="H97" s="752">
        <f t="shared" si="11"/>
        <v>0</v>
      </c>
      <c r="I97" s="962">
        <f>I99</f>
        <v>26000</v>
      </c>
      <c r="J97" s="962">
        <f t="shared" ref="J97" si="12">J99</f>
        <v>0</v>
      </c>
      <c r="K97" s="962"/>
      <c r="L97" s="962"/>
      <c r="M97" s="745">
        <f>M99</f>
        <v>20000</v>
      </c>
      <c r="N97" s="745">
        <f t="shared" ref="N97:R97" si="13">N99</f>
        <v>0</v>
      </c>
      <c r="O97" s="745">
        <f t="shared" si="13"/>
        <v>22000</v>
      </c>
      <c r="P97" s="745">
        <f t="shared" si="13"/>
        <v>0</v>
      </c>
      <c r="Q97" s="1242">
        <f t="shared" si="13"/>
        <v>22000</v>
      </c>
      <c r="R97" s="1243">
        <f t="shared" si="13"/>
        <v>0</v>
      </c>
    </row>
    <row r="98" spans="1:18" x14ac:dyDescent="0.25">
      <c r="A98" s="146"/>
      <c r="B98" s="505">
        <v>1</v>
      </c>
      <c r="C98" s="506" t="s">
        <v>133</v>
      </c>
      <c r="D98" s="198"/>
      <c r="E98" s="662"/>
      <c r="F98" s="663"/>
      <c r="G98" s="664"/>
      <c r="H98" s="665"/>
      <c r="I98" s="904"/>
      <c r="J98" s="905"/>
      <c r="K98" s="964"/>
      <c r="L98" s="965"/>
      <c r="M98" s="688"/>
      <c r="N98" s="689"/>
      <c r="O98" s="688"/>
      <c r="P98" s="690"/>
      <c r="Q98" s="753"/>
      <c r="R98" s="754"/>
    </row>
    <row r="99" spans="1:18" x14ac:dyDescent="0.25">
      <c r="A99" s="191"/>
      <c r="B99" s="199"/>
      <c r="C99" s="191" t="s">
        <v>260</v>
      </c>
      <c r="D99" s="199" t="s">
        <v>134</v>
      </c>
      <c r="E99" s="735"/>
      <c r="F99" s="706"/>
      <c r="G99" s="707"/>
      <c r="H99" s="708"/>
      <c r="I99" s="934">
        <f>'Rozpočet na rok 2023 - výdavky'!G110</f>
        <v>26000</v>
      </c>
      <c r="J99" s="943"/>
      <c r="K99" s="906"/>
      <c r="L99" s="907"/>
      <c r="M99" s="691">
        <v>20000</v>
      </c>
      <c r="N99" s="692"/>
      <c r="O99" s="691">
        <v>22000</v>
      </c>
      <c r="P99" s="693"/>
      <c r="Q99" s="691">
        <v>22000</v>
      </c>
      <c r="R99" s="692"/>
    </row>
    <row r="100" spans="1:18" ht="15.75" thickBot="1" x14ac:dyDescent="0.3">
      <c r="A100" s="179"/>
      <c r="B100" s="523"/>
      <c r="C100" s="571" t="s">
        <v>260</v>
      </c>
      <c r="D100" s="391" t="s">
        <v>134</v>
      </c>
      <c r="E100" s="682">
        <v>10882.61</v>
      </c>
      <c r="F100" s="683"/>
      <c r="G100" s="724"/>
      <c r="H100" s="725"/>
      <c r="I100" s="966"/>
      <c r="J100" s="967"/>
      <c r="K100" s="968"/>
      <c r="L100" s="969"/>
      <c r="M100" s="501"/>
      <c r="N100" s="502"/>
      <c r="O100" s="501"/>
      <c r="P100" s="600"/>
      <c r="Q100" s="501"/>
      <c r="R100" s="502"/>
    </row>
    <row r="101" spans="1:18" x14ac:dyDescent="0.25">
      <c r="E101" s="182"/>
      <c r="F101" s="176"/>
      <c r="G101" s="183"/>
      <c r="H101" s="183"/>
      <c r="I101" s="176"/>
      <c r="J101" s="176"/>
      <c r="K101" s="70"/>
      <c r="L101" s="70"/>
      <c r="M101" s="176"/>
      <c r="N101" s="176"/>
      <c r="O101" s="176"/>
      <c r="P101" s="176"/>
      <c r="Q101" s="71"/>
      <c r="R101" s="71"/>
    </row>
    <row r="102" spans="1:18" ht="15.75" thickBot="1" x14ac:dyDescent="0.3">
      <c r="E102" s="182"/>
      <c r="F102" s="176"/>
      <c r="G102" s="183"/>
      <c r="H102" s="183"/>
      <c r="I102" s="176"/>
      <c r="J102" s="176"/>
      <c r="K102" s="70"/>
      <c r="L102" s="70"/>
      <c r="M102" s="176"/>
      <c r="N102" s="176"/>
      <c r="O102" s="176"/>
      <c r="P102" s="176"/>
      <c r="Q102" s="71"/>
      <c r="R102" s="71"/>
    </row>
    <row r="103" spans="1:18" x14ac:dyDescent="0.25">
      <c r="A103" s="9"/>
      <c r="B103" s="10"/>
      <c r="C103" s="9"/>
      <c r="D103" s="11"/>
      <c r="E103" s="124" t="s">
        <v>200</v>
      </c>
      <c r="F103" s="101"/>
      <c r="G103" s="100" t="s">
        <v>202</v>
      </c>
      <c r="H103" s="101"/>
      <c r="I103" s="887" t="s">
        <v>419</v>
      </c>
      <c r="J103" s="888"/>
      <c r="K103" s="887" t="s">
        <v>203</v>
      </c>
      <c r="L103" s="889"/>
      <c r="M103" s="39" t="s">
        <v>210</v>
      </c>
      <c r="N103" s="40"/>
      <c r="O103" s="41" t="s">
        <v>211</v>
      </c>
      <c r="P103" s="40"/>
      <c r="Q103" s="41" t="s">
        <v>211</v>
      </c>
      <c r="R103" s="40"/>
    </row>
    <row r="104" spans="1:18" ht="15.75" thickBot="1" x14ac:dyDescent="0.3">
      <c r="A104" s="12"/>
      <c r="B104" s="13"/>
      <c r="C104" s="12"/>
      <c r="D104" s="14"/>
      <c r="E104" s="122" t="s">
        <v>417</v>
      </c>
      <c r="F104" s="123"/>
      <c r="G104" s="122" t="s">
        <v>418</v>
      </c>
      <c r="H104" s="123"/>
      <c r="I104" s="890" t="s">
        <v>201</v>
      </c>
      <c r="J104" s="891"/>
      <c r="K104" s="892" t="s">
        <v>420</v>
      </c>
      <c r="L104" s="893"/>
      <c r="M104" s="42" t="s">
        <v>421</v>
      </c>
      <c r="N104" s="43"/>
      <c r="O104" s="42" t="s">
        <v>408</v>
      </c>
      <c r="P104" s="43"/>
      <c r="Q104" s="42" t="s">
        <v>422</v>
      </c>
      <c r="R104" s="43"/>
    </row>
    <row r="105" spans="1:18" ht="15.75" thickBot="1" x14ac:dyDescent="0.3">
      <c r="A105" s="15"/>
      <c r="B105" s="16"/>
      <c r="C105" s="79"/>
      <c r="D105" s="80"/>
      <c r="E105" s="79"/>
      <c r="F105" s="48"/>
      <c r="G105" s="49"/>
      <c r="H105" s="50"/>
      <c r="I105" s="910"/>
      <c r="J105" s="911"/>
      <c r="K105" s="912"/>
      <c r="L105" s="911"/>
      <c r="M105" s="47"/>
      <c r="N105" s="20"/>
      <c r="O105" s="32"/>
      <c r="P105" s="33"/>
      <c r="Q105" s="47"/>
      <c r="R105" s="20"/>
    </row>
    <row r="106" spans="1:18" x14ac:dyDescent="0.25">
      <c r="A106" s="127"/>
      <c r="B106" s="503" t="s">
        <v>86</v>
      </c>
      <c r="C106" s="127" t="s">
        <v>87</v>
      </c>
      <c r="D106" s="128" t="s">
        <v>88</v>
      </c>
      <c r="E106" s="130" t="s">
        <v>102</v>
      </c>
      <c r="F106" s="130" t="s">
        <v>103</v>
      </c>
      <c r="G106" s="130" t="s">
        <v>102</v>
      </c>
      <c r="H106" s="130" t="s">
        <v>103</v>
      </c>
      <c r="I106" s="897" t="s">
        <v>102</v>
      </c>
      <c r="J106" s="898" t="s">
        <v>103</v>
      </c>
      <c r="K106" s="898" t="s">
        <v>102</v>
      </c>
      <c r="L106" s="899" t="s">
        <v>103</v>
      </c>
      <c r="M106" s="131" t="s">
        <v>102</v>
      </c>
      <c r="N106" s="132" t="s">
        <v>103</v>
      </c>
      <c r="O106" s="131" t="s">
        <v>102</v>
      </c>
      <c r="P106" s="132" t="s">
        <v>103</v>
      </c>
      <c r="Q106" s="131" t="s">
        <v>102</v>
      </c>
      <c r="R106" s="133" t="s">
        <v>103</v>
      </c>
    </row>
    <row r="107" spans="1:18" ht="15.75" thickBot="1" x14ac:dyDescent="0.3">
      <c r="A107" s="129"/>
      <c r="B107" s="504" t="s">
        <v>89</v>
      </c>
      <c r="C107" s="531" t="s">
        <v>104</v>
      </c>
      <c r="D107" s="532"/>
      <c r="E107" s="533" t="s">
        <v>105</v>
      </c>
      <c r="F107" s="533" t="s">
        <v>105</v>
      </c>
      <c r="G107" s="533" t="s">
        <v>105</v>
      </c>
      <c r="H107" s="533" t="s">
        <v>105</v>
      </c>
      <c r="I107" s="900" t="s">
        <v>105</v>
      </c>
      <c r="J107" s="901" t="s">
        <v>105</v>
      </c>
      <c r="K107" s="901" t="s">
        <v>105</v>
      </c>
      <c r="L107" s="902" t="s">
        <v>105</v>
      </c>
      <c r="M107" s="534" t="s">
        <v>105</v>
      </c>
      <c r="N107" s="535" t="s">
        <v>105</v>
      </c>
      <c r="O107" s="534" t="s">
        <v>105</v>
      </c>
      <c r="P107" s="535" t="s">
        <v>105</v>
      </c>
      <c r="Q107" s="534" t="s">
        <v>105</v>
      </c>
      <c r="R107" s="574" t="s">
        <v>105</v>
      </c>
    </row>
    <row r="108" spans="1:18" ht="16.5" thickTop="1" thickBot="1" x14ac:dyDescent="0.3">
      <c r="A108" s="145"/>
      <c r="B108" s="22" t="s">
        <v>90</v>
      </c>
      <c r="C108" s="511"/>
      <c r="D108" s="51" t="s">
        <v>95</v>
      </c>
      <c r="E108" s="661">
        <f>E111+E114</f>
        <v>3327.8999999999996</v>
      </c>
      <c r="F108" s="661">
        <f t="shared" ref="F108:H108" si="14">F111+F114</f>
        <v>21273.05</v>
      </c>
      <c r="G108" s="661">
        <f t="shared" si="14"/>
        <v>0</v>
      </c>
      <c r="H108" s="661">
        <f t="shared" si="14"/>
        <v>0</v>
      </c>
      <c r="I108" s="903">
        <f>I111+I114</f>
        <v>2339</v>
      </c>
      <c r="J108" s="903">
        <f t="shared" ref="J108" si="15">J111+J114</f>
        <v>0</v>
      </c>
      <c r="K108" s="903"/>
      <c r="L108" s="903"/>
      <c r="M108" s="684">
        <f>M111+M114</f>
        <v>2039</v>
      </c>
      <c r="N108" s="684">
        <f t="shared" ref="N108:R108" si="16">N111+N114</f>
        <v>0</v>
      </c>
      <c r="O108" s="684">
        <f t="shared" si="16"/>
        <v>2139</v>
      </c>
      <c r="P108" s="684">
        <f t="shared" si="16"/>
        <v>0</v>
      </c>
      <c r="Q108" s="686">
        <f t="shared" si="16"/>
        <v>2139</v>
      </c>
      <c r="R108" s="770">
        <f t="shared" si="16"/>
        <v>0</v>
      </c>
    </row>
    <row r="109" spans="1:18" x14ac:dyDescent="0.25">
      <c r="A109" s="146"/>
      <c r="B109" s="505">
        <v>1</v>
      </c>
      <c r="C109" s="506" t="s">
        <v>135</v>
      </c>
      <c r="D109" s="147"/>
      <c r="E109" s="744"/>
      <c r="F109" s="702"/>
      <c r="G109" s="703"/>
      <c r="H109" s="704"/>
      <c r="I109" s="930"/>
      <c r="J109" s="931"/>
      <c r="K109" s="932"/>
      <c r="L109" s="933"/>
      <c r="M109" s="688"/>
      <c r="N109" s="689"/>
      <c r="O109" s="688"/>
      <c r="P109" s="690"/>
      <c r="Q109" s="753"/>
      <c r="R109" s="754"/>
    </row>
    <row r="110" spans="1:18" x14ac:dyDescent="0.25">
      <c r="A110" s="191"/>
      <c r="B110" s="199"/>
      <c r="C110" s="191" t="s">
        <v>261</v>
      </c>
      <c r="D110" s="193" t="s">
        <v>136</v>
      </c>
      <c r="E110" s="735"/>
      <c r="F110" s="706"/>
      <c r="G110" s="707"/>
      <c r="H110" s="708"/>
      <c r="I110" s="934"/>
      <c r="J110" s="935"/>
      <c r="K110" s="936"/>
      <c r="L110" s="907"/>
      <c r="M110" s="691"/>
      <c r="N110" s="692"/>
      <c r="O110" s="691"/>
      <c r="P110" s="693"/>
      <c r="Q110" s="691"/>
      <c r="R110" s="692"/>
    </row>
    <row r="111" spans="1:18" x14ac:dyDescent="0.25">
      <c r="A111" s="189"/>
      <c r="B111" s="202"/>
      <c r="C111" s="564" t="s">
        <v>261</v>
      </c>
      <c r="D111" s="190" t="s">
        <v>136</v>
      </c>
      <c r="E111" s="734">
        <v>3290.45</v>
      </c>
      <c r="F111" s="710">
        <v>21273.05</v>
      </c>
      <c r="G111" s="711"/>
      <c r="H111" s="712"/>
      <c r="I111" s="934">
        <f>'Rozpočet na rok 2023 - výdavky'!G126</f>
        <v>2300</v>
      </c>
      <c r="J111" s="935">
        <f>'Rozpočet na rok 2023 - výdavky'!H125</f>
        <v>0</v>
      </c>
      <c r="K111" s="936"/>
      <c r="L111" s="907"/>
      <c r="M111" s="694">
        <v>2000</v>
      </c>
      <c r="N111" s="695"/>
      <c r="O111" s="694">
        <v>2100</v>
      </c>
      <c r="P111" s="696"/>
      <c r="Q111" s="694">
        <v>2100</v>
      </c>
      <c r="R111" s="695"/>
    </row>
    <row r="112" spans="1:18" x14ac:dyDescent="0.25">
      <c r="A112" s="104"/>
      <c r="B112" s="551">
        <v>2</v>
      </c>
      <c r="C112" s="519" t="s">
        <v>205</v>
      </c>
      <c r="D112" s="389"/>
      <c r="E112" s="669"/>
      <c r="F112" s="670"/>
      <c r="G112" s="715"/>
      <c r="H112" s="716"/>
      <c r="I112" s="938"/>
      <c r="J112" s="939"/>
      <c r="K112" s="936"/>
      <c r="L112" s="907"/>
      <c r="M112" s="691"/>
      <c r="N112" s="692"/>
      <c r="O112" s="691"/>
      <c r="P112" s="693"/>
      <c r="Q112" s="691"/>
      <c r="R112" s="692"/>
    </row>
    <row r="113" spans="1:21" x14ac:dyDescent="0.25">
      <c r="A113" s="103"/>
      <c r="B113" s="552"/>
      <c r="C113" s="213" t="s">
        <v>261</v>
      </c>
      <c r="D113" s="65" t="s">
        <v>204</v>
      </c>
      <c r="E113" s="755"/>
      <c r="F113" s="756"/>
      <c r="G113" s="720"/>
      <c r="H113" s="721"/>
      <c r="I113" s="940"/>
      <c r="J113" s="941"/>
      <c r="K113" s="942"/>
      <c r="L113" s="943"/>
      <c r="M113" s="731"/>
      <c r="N113" s="732"/>
      <c r="O113" s="731"/>
      <c r="P113" s="733"/>
      <c r="Q113" s="691"/>
      <c r="R113" s="692"/>
    </row>
    <row r="114" spans="1:21" ht="15.75" thickBot="1" x14ac:dyDescent="0.3">
      <c r="A114" s="200"/>
      <c r="B114" s="391"/>
      <c r="C114" s="520" t="s">
        <v>261</v>
      </c>
      <c r="D114" s="390" t="s">
        <v>204</v>
      </c>
      <c r="E114" s="682">
        <v>37.450000000000003</v>
      </c>
      <c r="F114" s="683"/>
      <c r="G114" s="757"/>
      <c r="H114" s="758"/>
      <c r="I114" s="944">
        <f>'Rozpočet na rok 2023 - výdavky'!G127</f>
        <v>39</v>
      </c>
      <c r="J114" s="945"/>
      <c r="K114" s="970"/>
      <c r="L114" s="971"/>
      <c r="M114" s="697">
        <v>39</v>
      </c>
      <c r="N114" s="698"/>
      <c r="O114" s="697">
        <v>39</v>
      </c>
      <c r="P114" s="699"/>
      <c r="Q114" s="697">
        <v>39</v>
      </c>
      <c r="R114" s="698"/>
    </row>
    <row r="115" spans="1:21" x14ac:dyDescent="0.25">
      <c r="E115" s="176"/>
      <c r="F115" s="176"/>
      <c r="G115" s="70"/>
      <c r="H115" s="70"/>
      <c r="I115" s="176"/>
      <c r="J115" s="176"/>
      <c r="K115" s="70"/>
      <c r="L115" s="70"/>
      <c r="M115" s="176"/>
      <c r="N115" s="176"/>
      <c r="O115" s="176"/>
      <c r="P115" s="176"/>
      <c r="Q115" s="71"/>
      <c r="R115" s="71"/>
    </row>
    <row r="116" spans="1:21" ht="15.75" thickBot="1" x14ac:dyDescent="0.3">
      <c r="E116" s="176"/>
      <c r="F116" s="176"/>
      <c r="G116" s="70"/>
      <c r="H116" s="70"/>
      <c r="I116" s="176"/>
      <c r="J116" s="176"/>
      <c r="K116" s="70"/>
      <c r="L116" s="70"/>
      <c r="M116" s="176"/>
      <c r="N116" s="176"/>
      <c r="O116" s="176"/>
      <c r="P116" s="176"/>
      <c r="Q116" s="71"/>
      <c r="R116" s="71"/>
    </row>
    <row r="117" spans="1:21" x14ac:dyDescent="0.25">
      <c r="A117" s="9"/>
      <c r="B117" s="10"/>
      <c r="C117" s="9"/>
      <c r="D117" s="11"/>
      <c r="E117" s="124" t="s">
        <v>200</v>
      </c>
      <c r="F117" s="101"/>
      <c r="G117" s="100" t="s">
        <v>202</v>
      </c>
      <c r="H117" s="101"/>
      <c r="I117" s="887" t="s">
        <v>419</v>
      </c>
      <c r="J117" s="888"/>
      <c r="K117" s="887" t="s">
        <v>203</v>
      </c>
      <c r="L117" s="889"/>
      <c r="M117" s="39" t="s">
        <v>210</v>
      </c>
      <c r="N117" s="40"/>
      <c r="O117" s="41" t="s">
        <v>211</v>
      </c>
      <c r="P117" s="40"/>
      <c r="Q117" s="41" t="s">
        <v>211</v>
      </c>
      <c r="R117" s="40"/>
    </row>
    <row r="118" spans="1:21" ht="15.75" thickBot="1" x14ac:dyDescent="0.3">
      <c r="A118" s="12"/>
      <c r="B118" s="13"/>
      <c r="C118" s="12"/>
      <c r="D118" s="14"/>
      <c r="E118" s="122" t="s">
        <v>417</v>
      </c>
      <c r="F118" s="123"/>
      <c r="G118" s="122" t="s">
        <v>418</v>
      </c>
      <c r="H118" s="123"/>
      <c r="I118" s="890" t="s">
        <v>201</v>
      </c>
      <c r="J118" s="891"/>
      <c r="K118" s="892" t="s">
        <v>420</v>
      </c>
      <c r="L118" s="893"/>
      <c r="M118" s="42" t="s">
        <v>421</v>
      </c>
      <c r="N118" s="43"/>
      <c r="O118" s="42" t="s">
        <v>408</v>
      </c>
      <c r="P118" s="43"/>
      <c r="Q118" s="42" t="s">
        <v>422</v>
      </c>
      <c r="R118" s="43"/>
    </row>
    <row r="119" spans="1:21" ht="15.75" thickBot="1" x14ac:dyDescent="0.3">
      <c r="A119" s="15"/>
      <c r="B119" s="16"/>
      <c r="C119" s="15"/>
      <c r="D119" s="16"/>
      <c r="E119" s="15"/>
      <c r="F119" s="17"/>
      <c r="G119" s="18"/>
      <c r="H119" s="19"/>
      <c r="I119" s="894"/>
      <c r="J119" s="895"/>
      <c r="K119" s="896"/>
      <c r="L119" s="895"/>
      <c r="M119" s="47"/>
      <c r="N119" s="24"/>
      <c r="O119" s="24"/>
      <c r="P119" s="20"/>
      <c r="R119" s="537"/>
    </row>
    <row r="120" spans="1:21" x14ac:dyDescent="0.25">
      <c r="A120" s="127"/>
      <c r="B120" s="503" t="s">
        <v>86</v>
      </c>
      <c r="C120" s="127" t="s">
        <v>87</v>
      </c>
      <c r="D120" s="128" t="s">
        <v>88</v>
      </c>
      <c r="E120" s="130" t="s">
        <v>102</v>
      </c>
      <c r="F120" s="130" t="s">
        <v>103</v>
      </c>
      <c r="G120" s="130" t="s">
        <v>102</v>
      </c>
      <c r="H120" s="130" t="s">
        <v>103</v>
      </c>
      <c r="I120" s="897" t="s">
        <v>102</v>
      </c>
      <c r="J120" s="898" t="s">
        <v>103</v>
      </c>
      <c r="K120" s="898" t="s">
        <v>102</v>
      </c>
      <c r="L120" s="899" t="s">
        <v>103</v>
      </c>
      <c r="M120" s="131" t="s">
        <v>102</v>
      </c>
      <c r="N120" s="132" t="s">
        <v>103</v>
      </c>
      <c r="O120" s="131" t="s">
        <v>102</v>
      </c>
      <c r="P120" s="132" t="s">
        <v>103</v>
      </c>
      <c r="Q120" s="131" t="s">
        <v>102</v>
      </c>
      <c r="R120" s="133" t="s">
        <v>103</v>
      </c>
    </row>
    <row r="121" spans="1:21" ht="15.75" thickBot="1" x14ac:dyDescent="0.3">
      <c r="A121" s="129"/>
      <c r="B121" s="504" t="s">
        <v>89</v>
      </c>
      <c r="C121" s="531" t="s">
        <v>104</v>
      </c>
      <c r="D121" s="532"/>
      <c r="E121" s="533" t="s">
        <v>105</v>
      </c>
      <c r="F121" s="533" t="s">
        <v>105</v>
      </c>
      <c r="G121" s="533" t="s">
        <v>105</v>
      </c>
      <c r="H121" s="533" t="s">
        <v>105</v>
      </c>
      <c r="I121" s="900" t="s">
        <v>105</v>
      </c>
      <c r="J121" s="901" t="s">
        <v>105</v>
      </c>
      <c r="K121" s="901" t="s">
        <v>105</v>
      </c>
      <c r="L121" s="902" t="s">
        <v>105</v>
      </c>
      <c r="M121" s="534" t="s">
        <v>105</v>
      </c>
      <c r="N121" s="535" t="s">
        <v>105</v>
      </c>
      <c r="O121" s="534" t="s">
        <v>105</v>
      </c>
      <c r="P121" s="535" t="s">
        <v>105</v>
      </c>
      <c r="Q121" s="534" t="s">
        <v>105</v>
      </c>
      <c r="R121" s="574" t="s">
        <v>105</v>
      </c>
    </row>
    <row r="122" spans="1:21" ht="16.5" thickTop="1" thickBot="1" x14ac:dyDescent="0.3">
      <c r="A122" s="145"/>
      <c r="B122" s="22" t="s">
        <v>90</v>
      </c>
      <c r="C122" s="511"/>
      <c r="D122" s="51" t="s">
        <v>213</v>
      </c>
      <c r="E122" s="661">
        <f>SUM(E125+E128+E131+E134+E135+E136+E139+E142)</f>
        <v>218610.26</v>
      </c>
      <c r="F122" s="661">
        <f t="shared" ref="F122:R122" si="17">SUM(F125+F128+F131+F134+F135+F136+F139+F142)</f>
        <v>0</v>
      </c>
      <c r="G122" s="661">
        <f t="shared" si="17"/>
        <v>0</v>
      </c>
      <c r="H122" s="661">
        <f t="shared" si="17"/>
        <v>0</v>
      </c>
      <c r="I122" s="972">
        <v>247600</v>
      </c>
      <c r="J122" s="972">
        <f t="shared" si="17"/>
        <v>0</v>
      </c>
      <c r="K122" s="972"/>
      <c r="L122" s="972"/>
      <c r="M122" s="685">
        <f t="shared" si="17"/>
        <v>209500</v>
      </c>
      <c r="N122" s="685">
        <f t="shared" si="17"/>
        <v>0</v>
      </c>
      <c r="O122" s="685">
        <f t="shared" si="17"/>
        <v>211860</v>
      </c>
      <c r="P122" s="685">
        <f t="shared" si="17"/>
        <v>0</v>
      </c>
      <c r="Q122" s="770">
        <f t="shared" si="17"/>
        <v>211860</v>
      </c>
      <c r="R122" s="687">
        <f t="shared" si="17"/>
        <v>0</v>
      </c>
    </row>
    <row r="123" spans="1:21" x14ac:dyDescent="0.25">
      <c r="A123" s="146"/>
      <c r="B123" s="505">
        <v>1</v>
      </c>
      <c r="C123" s="506" t="s">
        <v>139</v>
      </c>
      <c r="D123" s="147"/>
      <c r="E123" s="744"/>
      <c r="F123" s="702"/>
      <c r="G123" s="703"/>
      <c r="H123" s="704"/>
      <c r="I123" s="934"/>
      <c r="J123" s="931"/>
      <c r="K123" s="973"/>
      <c r="L123" s="974"/>
      <c r="M123" s="688"/>
      <c r="N123" s="689"/>
      <c r="O123" s="688"/>
      <c r="P123" s="690"/>
      <c r="Q123" s="753"/>
      <c r="R123" s="754"/>
    </row>
    <row r="124" spans="1:21" x14ac:dyDescent="0.25">
      <c r="A124" s="191"/>
      <c r="B124" s="199"/>
      <c r="C124" s="191" t="s">
        <v>277</v>
      </c>
      <c r="D124" s="886" t="s">
        <v>140</v>
      </c>
      <c r="E124" s="735"/>
      <c r="F124" s="706"/>
      <c r="G124" s="707"/>
      <c r="H124" s="708"/>
      <c r="I124" s="938"/>
      <c r="J124" s="935"/>
      <c r="K124" s="936"/>
      <c r="L124" s="907"/>
      <c r="M124" s="691"/>
      <c r="N124" s="692"/>
      <c r="O124" s="691"/>
      <c r="P124" s="693"/>
      <c r="Q124" s="691"/>
      <c r="R124" s="692"/>
    </row>
    <row r="125" spans="1:21" x14ac:dyDescent="0.25">
      <c r="A125" s="189"/>
      <c r="B125" s="202"/>
      <c r="C125" s="564" t="s">
        <v>277</v>
      </c>
      <c r="D125" s="190" t="s">
        <v>258</v>
      </c>
      <c r="E125" s="734">
        <v>88148</v>
      </c>
      <c r="F125" s="710"/>
      <c r="G125" s="711"/>
      <c r="H125" s="712"/>
      <c r="I125" s="934">
        <v>96500</v>
      </c>
      <c r="J125" s="935"/>
      <c r="K125" s="936"/>
      <c r="L125" s="907"/>
      <c r="M125" s="694">
        <v>85000</v>
      </c>
      <c r="N125" s="695"/>
      <c r="O125" s="694">
        <v>86000</v>
      </c>
      <c r="P125" s="696"/>
      <c r="Q125" s="694">
        <v>86000</v>
      </c>
      <c r="R125" s="695"/>
    </row>
    <row r="126" spans="1:21" x14ac:dyDescent="0.25">
      <c r="A126" s="104"/>
      <c r="B126" s="205">
        <v>2</v>
      </c>
      <c r="C126" s="507" t="s">
        <v>137</v>
      </c>
      <c r="D126" s="158"/>
      <c r="E126" s="669"/>
      <c r="F126" s="670"/>
      <c r="G126" s="715"/>
      <c r="H126" s="716"/>
      <c r="I126" s="938"/>
      <c r="J126" s="939"/>
      <c r="K126" s="975"/>
      <c r="L126" s="907"/>
      <c r="M126" s="691"/>
      <c r="N126" s="692"/>
      <c r="O126" s="691"/>
      <c r="P126" s="693"/>
      <c r="Q126" s="691"/>
      <c r="R126" s="692"/>
    </row>
    <row r="127" spans="1:21" x14ac:dyDescent="0.25">
      <c r="A127" s="104"/>
      <c r="B127" s="94"/>
      <c r="C127" s="213" t="s">
        <v>276</v>
      </c>
      <c r="D127" s="65" t="s">
        <v>138</v>
      </c>
      <c r="E127" s="666"/>
      <c r="F127" s="667"/>
      <c r="G127" s="677"/>
      <c r="H127" s="668"/>
      <c r="I127" s="906"/>
      <c r="J127" s="937"/>
      <c r="K127" s="936"/>
      <c r="L127" s="907"/>
      <c r="M127" s="691"/>
      <c r="N127" s="692"/>
      <c r="O127" s="691"/>
      <c r="P127" s="693"/>
      <c r="Q127" s="691"/>
      <c r="R127" s="692"/>
    </row>
    <row r="128" spans="1:21" x14ac:dyDescent="0.25">
      <c r="A128" s="178"/>
      <c r="B128" s="514"/>
      <c r="C128" s="556" t="s">
        <v>276</v>
      </c>
      <c r="D128" s="388" t="s">
        <v>138</v>
      </c>
      <c r="E128" s="671">
        <v>72089.62</v>
      </c>
      <c r="F128" s="672"/>
      <c r="G128" s="673"/>
      <c r="H128" s="674"/>
      <c r="I128" s="1016">
        <v>89800</v>
      </c>
      <c r="J128" s="937"/>
      <c r="K128" s="936"/>
      <c r="L128" s="907"/>
      <c r="M128" s="694">
        <v>73200</v>
      </c>
      <c r="N128" s="695"/>
      <c r="O128" s="694">
        <v>73600</v>
      </c>
      <c r="P128" s="696"/>
      <c r="Q128" s="694">
        <v>73600</v>
      </c>
      <c r="R128" s="695"/>
      <c r="S128" s="631"/>
      <c r="T128" s="631"/>
      <c r="U128" s="631"/>
    </row>
    <row r="129" spans="1:20" x14ac:dyDescent="0.25">
      <c r="A129" s="104"/>
      <c r="B129" s="205">
        <v>3</v>
      </c>
      <c r="C129" s="507" t="s">
        <v>141</v>
      </c>
      <c r="D129" s="158"/>
      <c r="E129" s="666"/>
      <c r="F129" s="667"/>
      <c r="G129" s="677"/>
      <c r="H129" s="668"/>
      <c r="I129" s="1016"/>
      <c r="J129" s="937"/>
      <c r="K129" s="936"/>
      <c r="L129" s="907"/>
      <c r="M129" s="691"/>
      <c r="N129" s="692"/>
      <c r="O129" s="691"/>
      <c r="P129" s="693"/>
      <c r="Q129" s="691"/>
      <c r="R129" s="692"/>
      <c r="S129" s="631"/>
      <c r="T129" s="631"/>
    </row>
    <row r="130" spans="1:20" x14ac:dyDescent="0.25">
      <c r="A130" s="104"/>
      <c r="B130" s="94"/>
      <c r="C130" s="213" t="s">
        <v>278</v>
      </c>
      <c r="D130" s="65" t="s">
        <v>142</v>
      </c>
      <c r="E130" s="666"/>
      <c r="F130" s="667"/>
      <c r="G130" s="677"/>
      <c r="H130" s="668"/>
      <c r="I130" s="1016"/>
      <c r="J130" s="937"/>
      <c r="K130" s="936"/>
      <c r="L130" s="907"/>
      <c r="M130" s="691"/>
      <c r="N130" s="692"/>
      <c r="O130" s="691"/>
      <c r="P130" s="693"/>
      <c r="Q130" s="691"/>
      <c r="R130" s="692"/>
    </row>
    <row r="131" spans="1:20" x14ac:dyDescent="0.25">
      <c r="A131" s="178"/>
      <c r="B131" s="514"/>
      <c r="C131" s="556" t="s">
        <v>278</v>
      </c>
      <c r="D131" s="388" t="s">
        <v>142</v>
      </c>
      <c r="E131" s="671">
        <v>22950</v>
      </c>
      <c r="F131" s="672"/>
      <c r="G131" s="673"/>
      <c r="H131" s="674"/>
      <c r="I131" s="1016">
        <f>'Rozpočet na rok 2023 - výdavky'!G141</f>
        <v>27500</v>
      </c>
      <c r="J131" s="937"/>
      <c r="K131" s="936"/>
      <c r="L131" s="907"/>
      <c r="M131" s="694">
        <v>24500</v>
      </c>
      <c r="N131" s="695"/>
      <c r="O131" s="694">
        <v>25000</v>
      </c>
      <c r="P131" s="696"/>
      <c r="Q131" s="694">
        <v>25000</v>
      </c>
      <c r="R131" s="695"/>
    </row>
    <row r="132" spans="1:20" x14ac:dyDescent="0.25">
      <c r="A132" s="104"/>
      <c r="B132" s="205">
        <v>4</v>
      </c>
      <c r="C132" s="507" t="s">
        <v>143</v>
      </c>
      <c r="D132" s="158"/>
      <c r="E132" s="666"/>
      <c r="F132" s="667"/>
      <c r="G132" s="677"/>
      <c r="H132" s="668"/>
      <c r="I132" s="1016"/>
      <c r="J132" s="937"/>
      <c r="K132" s="936"/>
      <c r="L132" s="907"/>
      <c r="M132" s="691"/>
      <c r="N132" s="692"/>
      <c r="O132" s="691"/>
      <c r="P132" s="693"/>
      <c r="Q132" s="691"/>
      <c r="R132" s="692"/>
    </row>
    <row r="133" spans="1:20" x14ac:dyDescent="0.25">
      <c r="A133" s="104"/>
      <c r="B133" s="94"/>
      <c r="C133" s="213"/>
      <c r="D133" s="65" t="s">
        <v>144</v>
      </c>
      <c r="E133" s="666"/>
      <c r="F133" s="667"/>
      <c r="G133" s="677"/>
      <c r="H133" s="668"/>
      <c r="I133" s="1016"/>
      <c r="J133" s="937"/>
      <c r="K133" s="936"/>
      <c r="L133" s="907"/>
      <c r="M133" s="691"/>
      <c r="N133" s="692"/>
      <c r="O133" s="691"/>
      <c r="P133" s="693"/>
      <c r="Q133" s="691"/>
      <c r="R133" s="692"/>
    </row>
    <row r="134" spans="1:20" x14ac:dyDescent="0.25">
      <c r="A134" s="197"/>
      <c r="B134" s="565"/>
      <c r="C134" s="569" t="s">
        <v>279</v>
      </c>
      <c r="D134" s="392" t="s">
        <v>248</v>
      </c>
      <c r="E134" s="734">
        <v>13801.61</v>
      </c>
      <c r="F134" s="710"/>
      <c r="G134" s="711"/>
      <c r="H134" s="712"/>
      <c r="I134" s="1486">
        <f>'Rozpočet na rok 2023 - výdavky'!G143</f>
        <v>15700</v>
      </c>
      <c r="J134" s="935"/>
      <c r="K134" s="942"/>
      <c r="L134" s="943"/>
      <c r="M134" s="694">
        <v>14600</v>
      </c>
      <c r="N134" s="695"/>
      <c r="O134" s="694">
        <v>15000</v>
      </c>
      <c r="P134" s="696"/>
      <c r="Q134" s="694">
        <v>15000</v>
      </c>
      <c r="R134" s="695"/>
    </row>
    <row r="135" spans="1:20" x14ac:dyDescent="0.25">
      <c r="A135" s="197"/>
      <c r="B135" s="565"/>
      <c r="C135" s="569" t="s">
        <v>280</v>
      </c>
      <c r="D135" s="392" t="s">
        <v>249</v>
      </c>
      <c r="E135" s="734">
        <v>7648.39</v>
      </c>
      <c r="F135" s="710"/>
      <c r="G135" s="711"/>
      <c r="H135" s="712"/>
      <c r="I135" s="1486">
        <f>'Rozpočet na rok 2023 - výdavky'!G144</f>
        <v>8500</v>
      </c>
      <c r="J135" s="935"/>
      <c r="K135" s="942"/>
      <c r="L135" s="943"/>
      <c r="M135" s="694">
        <v>7700</v>
      </c>
      <c r="N135" s="695"/>
      <c r="O135" s="694">
        <v>7760</v>
      </c>
      <c r="P135" s="696"/>
      <c r="Q135" s="694">
        <v>7760</v>
      </c>
      <c r="R135" s="695"/>
    </row>
    <row r="136" spans="1:20" x14ac:dyDescent="0.25">
      <c r="A136" s="197"/>
      <c r="B136" s="565"/>
      <c r="C136" s="603" t="s">
        <v>279</v>
      </c>
      <c r="D136" s="604" t="s">
        <v>291</v>
      </c>
      <c r="E136" s="759">
        <v>8052.64</v>
      </c>
      <c r="F136" s="760"/>
      <c r="G136" s="761"/>
      <c r="H136" s="762"/>
      <c r="I136" s="763">
        <f>'Rozpočet na rok 2023 - výdavky'!G150</f>
        <v>3800</v>
      </c>
      <c r="J136" s="764"/>
      <c r="K136" s="765"/>
      <c r="L136" s="766"/>
      <c r="M136" s="767">
        <v>4500</v>
      </c>
      <c r="N136" s="768"/>
      <c r="O136" s="767">
        <v>4500</v>
      </c>
      <c r="P136" s="769"/>
      <c r="Q136" s="767">
        <v>4500</v>
      </c>
      <c r="R136" s="768"/>
    </row>
    <row r="137" spans="1:20" x14ac:dyDescent="0.25">
      <c r="A137" s="112"/>
      <c r="B137" s="566">
        <v>5</v>
      </c>
      <c r="C137" s="524" t="s">
        <v>137</v>
      </c>
      <c r="D137" s="192"/>
      <c r="E137" s="735"/>
      <c r="F137" s="706"/>
      <c r="G137" s="707"/>
      <c r="H137" s="708"/>
      <c r="I137" s="934"/>
      <c r="J137" s="935"/>
      <c r="K137" s="942"/>
      <c r="L137" s="943"/>
      <c r="M137" s="691"/>
      <c r="N137" s="692"/>
      <c r="O137" s="691"/>
      <c r="P137" s="693"/>
      <c r="Q137" s="691"/>
      <c r="R137" s="692"/>
    </row>
    <row r="138" spans="1:20" x14ac:dyDescent="0.25">
      <c r="A138" s="104"/>
      <c r="B138" s="94"/>
      <c r="C138" s="148" t="s">
        <v>276</v>
      </c>
      <c r="D138" s="149" t="s">
        <v>145</v>
      </c>
      <c r="E138" s="669"/>
      <c r="F138" s="670"/>
      <c r="G138" s="715"/>
      <c r="H138" s="716"/>
      <c r="I138" s="938"/>
      <c r="J138" s="939"/>
      <c r="K138" s="975"/>
      <c r="L138" s="976"/>
      <c r="M138" s="691"/>
      <c r="N138" s="692"/>
      <c r="O138" s="691"/>
      <c r="P138" s="693"/>
      <c r="Q138" s="691"/>
      <c r="R138" s="692"/>
    </row>
    <row r="139" spans="1:20" x14ac:dyDescent="0.25">
      <c r="A139" s="178"/>
      <c r="B139" s="514"/>
      <c r="C139" s="508" t="s">
        <v>276</v>
      </c>
      <c r="D139" s="154" t="s">
        <v>145</v>
      </c>
      <c r="E139" s="675">
        <v>5171</v>
      </c>
      <c r="F139" s="676"/>
      <c r="G139" s="718"/>
      <c r="H139" s="719"/>
      <c r="I139" s="938">
        <v>5000</v>
      </c>
      <c r="J139" s="939"/>
      <c r="K139" s="975"/>
      <c r="L139" s="976"/>
      <c r="M139" s="694"/>
      <c r="N139" s="695"/>
      <c r="O139" s="694"/>
      <c r="P139" s="696"/>
      <c r="Q139" s="694"/>
      <c r="R139" s="695"/>
    </row>
    <row r="140" spans="1:20" x14ac:dyDescent="0.25">
      <c r="A140" s="104"/>
      <c r="B140" s="515">
        <v>6</v>
      </c>
      <c r="C140" s="507" t="s">
        <v>139</v>
      </c>
      <c r="D140" s="158"/>
      <c r="E140" s="669"/>
      <c r="F140" s="670"/>
      <c r="G140" s="715"/>
      <c r="H140" s="716"/>
      <c r="I140" s="938"/>
      <c r="J140" s="939"/>
      <c r="K140" s="975"/>
      <c r="L140" s="976"/>
      <c r="M140" s="691"/>
      <c r="N140" s="692"/>
      <c r="O140" s="691"/>
      <c r="P140" s="693"/>
      <c r="Q140" s="691"/>
      <c r="R140" s="692"/>
    </row>
    <row r="141" spans="1:20" x14ac:dyDescent="0.25">
      <c r="A141" s="104"/>
      <c r="B141" s="567"/>
      <c r="C141" s="148" t="s">
        <v>277</v>
      </c>
      <c r="D141" s="1382" t="s">
        <v>409</v>
      </c>
      <c r="E141" s="669"/>
      <c r="F141" s="670"/>
      <c r="G141" s="715"/>
      <c r="H141" s="716"/>
      <c r="I141" s="938"/>
      <c r="J141" s="939"/>
      <c r="K141" s="975"/>
      <c r="L141" s="976"/>
      <c r="M141" s="691"/>
      <c r="N141" s="692"/>
      <c r="O141" s="691"/>
      <c r="P141" s="693"/>
      <c r="Q141" s="691"/>
      <c r="R141" s="692"/>
    </row>
    <row r="142" spans="1:20" ht="15.75" thickBot="1" x14ac:dyDescent="0.3">
      <c r="A142" s="179"/>
      <c r="B142" s="568"/>
      <c r="C142" s="570" t="s">
        <v>277</v>
      </c>
      <c r="D142" s="1247" t="s">
        <v>409</v>
      </c>
      <c r="E142" s="682">
        <v>749</v>
      </c>
      <c r="F142" s="683"/>
      <c r="G142" s="724"/>
      <c r="H142" s="725"/>
      <c r="I142" s="944">
        <v>800</v>
      </c>
      <c r="J142" s="945"/>
      <c r="K142" s="977"/>
      <c r="L142" s="971"/>
      <c r="M142" s="697"/>
      <c r="N142" s="698"/>
      <c r="O142" s="697"/>
      <c r="P142" s="699"/>
      <c r="Q142" s="697"/>
      <c r="R142" s="698"/>
    </row>
    <row r="144" spans="1:20" ht="18.75" thickBot="1" x14ac:dyDescent="0.3">
      <c r="A144" s="7" t="s">
        <v>146</v>
      </c>
      <c r="B144" s="7"/>
      <c r="C144" s="7"/>
      <c r="D144" s="7"/>
      <c r="E144" s="7"/>
      <c r="F144" s="8"/>
    </row>
    <row r="145" spans="1:18" x14ac:dyDescent="0.25">
      <c r="A145" s="9"/>
      <c r="B145" s="10"/>
      <c r="C145" s="9"/>
      <c r="D145" s="11"/>
      <c r="E145" s="124" t="s">
        <v>200</v>
      </c>
      <c r="F145" s="101"/>
      <c r="G145" s="100" t="s">
        <v>202</v>
      </c>
      <c r="H145" s="101"/>
      <c r="I145" s="887" t="s">
        <v>419</v>
      </c>
      <c r="J145" s="888"/>
      <c r="K145" s="887" t="s">
        <v>203</v>
      </c>
      <c r="L145" s="889"/>
      <c r="M145" s="39" t="s">
        <v>210</v>
      </c>
      <c r="N145" s="40"/>
      <c r="O145" s="41" t="s">
        <v>211</v>
      </c>
      <c r="P145" s="40"/>
      <c r="Q145" s="41" t="s">
        <v>211</v>
      </c>
      <c r="R145" s="40"/>
    </row>
    <row r="146" spans="1:18" ht="15.75" thickBot="1" x14ac:dyDescent="0.3">
      <c r="A146" s="12"/>
      <c r="B146" s="13"/>
      <c r="C146" s="12"/>
      <c r="D146" s="14"/>
      <c r="E146" s="122" t="s">
        <v>417</v>
      </c>
      <c r="F146" s="123"/>
      <c r="G146" s="122" t="s">
        <v>418</v>
      </c>
      <c r="H146" s="123"/>
      <c r="I146" s="890" t="s">
        <v>201</v>
      </c>
      <c r="J146" s="891"/>
      <c r="K146" s="892" t="s">
        <v>420</v>
      </c>
      <c r="L146" s="893"/>
      <c r="M146" s="42" t="s">
        <v>421</v>
      </c>
      <c r="N146" s="43"/>
      <c r="O146" s="42" t="s">
        <v>408</v>
      </c>
      <c r="P146" s="43"/>
      <c r="Q146" s="42" t="s">
        <v>422</v>
      </c>
      <c r="R146" s="43"/>
    </row>
    <row r="147" spans="1:18" ht="15.75" thickBot="1" x14ac:dyDescent="0.3">
      <c r="A147" s="15"/>
      <c r="B147" s="16"/>
      <c r="C147" s="15"/>
      <c r="D147" s="16"/>
      <c r="E147" s="15"/>
      <c r="F147" s="17"/>
      <c r="G147" s="18"/>
      <c r="H147" s="19"/>
      <c r="I147" s="894"/>
      <c r="J147" s="895"/>
      <c r="K147" s="896"/>
      <c r="L147" s="895"/>
      <c r="M147" s="47"/>
      <c r="N147" s="24"/>
      <c r="O147" s="24"/>
      <c r="P147" s="20"/>
      <c r="Q147" s="47"/>
      <c r="R147" s="20"/>
    </row>
    <row r="148" spans="1:18" x14ac:dyDescent="0.25">
      <c r="A148" s="127"/>
      <c r="B148" s="503" t="s">
        <v>86</v>
      </c>
      <c r="C148" s="127" t="s">
        <v>87</v>
      </c>
      <c r="D148" s="128" t="s">
        <v>88</v>
      </c>
      <c r="E148" s="130" t="s">
        <v>102</v>
      </c>
      <c r="F148" s="130" t="s">
        <v>103</v>
      </c>
      <c r="G148" s="130" t="s">
        <v>102</v>
      </c>
      <c r="H148" s="130" t="s">
        <v>103</v>
      </c>
      <c r="I148" s="897" t="s">
        <v>102</v>
      </c>
      <c r="J148" s="898" t="s">
        <v>103</v>
      </c>
      <c r="K148" s="898" t="s">
        <v>102</v>
      </c>
      <c r="L148" s="899" t="s">
        <v>103</v>
      </c>
      <c r="M148" s="131" t="s">
        <v>102</v>
      </c>
      <c r="N148" s="132" t="s">
        <v>103</v>
      </c>
      <c r="O148" s="131" t="s">
        <v>102</v>
      </c>
      <c r="P148" s="132" t="s">
        <v>103</v>
      </c>
      <c r="Q148" s="131" t="s">
        <v>102</v>
      </c>
      <c r="R148" s="133" t="s">
        <v>103</v>
      </c>
    </row>
    <row r="149" spans="1:18" ht="15.75" thickBot="1" x14ac:dyDescent="0.3">
      <c r="A149" s="129"/>
      <c r="B149" s="504" t="s">
        <v>89</v>
      </c>
      <c r="C149" s="531" t="s">
        <v>104</v>
      </c>
      <c r="D149" s="532"/>
      <c r="E149" s="533" t="s">
        <v>105</v>
      </c>
      <c r="F149" s="533" t="s">
        <v>105</v>
      </c>
      <c r="G149" s="533" t="s">
        <v>105</v>
      </c>
      <c r="H149" s="533" t="s">
        <v>105</v>
      </c>
      <c r="I149" s="900" t="s">
        <v>105</v>
      </c>
      <c r="J149" s="901" t="s">
        <v>105</v>
      </c>
      <c r="K149" s="901" t="s">
        <v>105</v>
      </c>
      <c r="L149" s="902" t="s">
        <v>105</v>
      </c>
      <c r="M149" s="534" t="s">
        <v>105</v>
      </c>
      <c r="N149" s="535" t="s">
        <v>105</v>
      </c>
      <c r="O149" s="534" t="s">
        <v>105</v>
      </c>
      <c r="P149" s="535" t="s">
        <v>105</v>
      </c>
      <c r="Q149" s="534" t="s">
        <v>105</v>
      </c>
      <c r="R149" s="574" t="s">
        <v>105</v>
      </c>
    </row>
    <row r="150" spans="1:18" ht="16.5" thickTop="1" thickBot="1" x14ac:dyDescent="0.3">
      <c r="A150" s="145"/>
      <c r="B150" s="22" t="s">
        <v>221</v>
      </c>
      <c r="C150" s="511"/>
      <c r="D150" s="51"/>
      <c r="E150" s="661">
        <f>E152</f>
        <v>8068.59</v>
      </c>
      <c r="F150" s="661">
        <f t="shared" ref="F150:H150" si="18">F152</f>
        <v>0</v>
      </c>
      <c r="G150" s="661">
        <f t="shared" si="18"/>
        <v>0</v>
      </c>
      <c r="H150" s="661">
        <f t="shared" si="18"/>
        <v>0</v>
      </c>
      <c r="I150" s="903">
        <f>I152</f>
        <v>10190</v>
      </c>
      <c r="J150" s="972"/>
      <c r="K150" s="978"/>
      <c r="L150" s="979"/>
      <c r="M150" s="700">
        <f>M152</f>
        <v>6690</v>
      </c>
      <c r="N150" s="700">
        <f t="shared" ref="N150:R150" si="19">N152</f>
        <v>0</v>
      </c>
      <c r="O150" s="700">
        <f t="shared" si="19"/>
        <v>6690</v>
      </c>
      <c r="P150" s="700">
        <f t="shared" si="19"/>
        <v>0</v>
      </c>
      <c r="Q150" s="700">
        <f t="shared" si="19"/>
        <v>6690</v>
      </c>
      <c r="R150" s="700">
        <f t="shared" si="19"/>
        <v>0</v>
      </c>
    </row>
    <row r="151" spans="1:18" x14ac:dyDescent="0.25">
      <c r="A151" s="146"/>
      <c r="B151" s="505">
        <v>1</v>
      </c>
      <c r="C151" s="506" t="s">
        <v>147</v>
      </c>
      <c r="D151" s="198"/>
      <c r="E151" s="662"/>
      <c r="F151" s="665"/>
      <c r="G151" s="664"/>
      <c r="H151" s="665"/>
      <c r="I151" s="904"/>
      <c r="J151" s="905"/>
      <c r="K151" s="904"/>
      <c r="L151" s="905"/>
      <c r="M151" s="1458"/>
      <c r="N151" s="727"/>
      <c r="O151" s="1458"/>
      <c r="P151" s="728"/>
      <c r="Q151" s="1458"/>
      <c r="R151" s="730"/>
    </row>
    <row r="152" spans="1:18" x14ac:dyDescent="0.25">
      <c r="A152" s="189"/>
      <c r="B152" s="202"/>
      <c r="C152" s="564" t="s">
        <v>262</v>
      </c>
      <c r="D152" s="202" t="s">
        <v>148</v>
      </c>
      <c r="E152" s="734">
        <v>8068.59</v>
      </c>
      <c r="F152" s="712"/>
      <c r="G152" s="711"/>
      <c r="H152" s="712"/>
      <c r="I152" s="934">
        <f>'Rozpočet na rok 2023 - výdavky'!G159</f>
        <v>10190</v>
      </c>
      <c r="J152" s="943"/>
      <c r="K152" s="934"/>
      <c r="L152" s="943"/>
      <c r="M152" s="1459">
        <v>6690</v>
      </c>
      <c r="N152" s="771"/>
      <c r="O152" s="1459">
        <v>6690</v>
      </c>
      <c r="P152" s="772"/>
      <c r="Q152" s="1459">
        <v>6690</v>
      </c>
      <c r="R152" s="695"/>
    </row>
    <row r="153" spans="1:18" ht="15.75" thickBot="1" x14ac:dyDescent="0.3">
      <c r="A153" s="179"/>
      <c r="B153" s="523"/>
      <c r="C153" s="179"/>
      <c r="D153" s="203" t="s">
        <v>149</v>
      </c>
      <c r="E153" s="682"/>
      <c r="F153" s="683"/>
      <c r="G153" s="682"/>
      <c r="H153" s="683"/>
      <c r="I153" s="944"/>
      <c r="J153" s="980"/>
      <c r="K153" s="908"/>
      <c r="L153" s="909"/>
      <c r="M153" s="697"/>
      <c r="N153" s="698"/>
      <c r="O153" s="697"/>
      <c r="P153" s="699"/>
      <c r="Q153" s="697"/>
      <c r="R153" s="698"/>
    </row>
    <row r="154" spans="1:18" x14ac:dyDescent="0.25">
      <c r="D154" s="173"/>
      <c r="E154" s="412"/>
      <c r="F154" s="176"/>
      <c r="G154" s="176"/>
      <c r="H154" s="176"/>
      <c r="I154" s="176"/>
      <c r="J154" s="176"/>
      <c r="K154" s="184"/>
      <c r="L154" s="184"/>
      <c r="M154" s="176"/>
      <c r="N154" s="176"/>
      <c r="O154" s="176"/>
      <c r="P154" s="176"/>
      <c r="Q154" s="71"/>
      <c r="R154" s="71"/>
    </row>
    <row r="155" spans="1:18" ht="15.75" thickBot="1" x14ac:dyDescent="0.3">
      <c r="D155" s="173"/>
      <c r="E155" s="412"/>
      <c r="F155" s="176"/>
      <c r="G155" s="176"/>
      <c r="H155" s="176"/>
      <c r="I155" s="176"/>
      <c r="J155" s="176"/>
      <c r="K155" s="184"/>
      <c r="L155" s="184"/>
      <c r="M155" s="176"/>
      <c r="N155" s="176"/>
      <c r="O155" s="176"/>
      <c r="P155" s="176"/>
      <c r="Q155" s="71"/>
      <c r="R155" s="71"/>
    </row>
    <row r="156" spans="1:18" x14ac:dyDescent="0.25">
      <c r="A156" s="31"/>
      <c r="B156" s="137"/>
      <c r="C156" s="563"/>
      <c r="D156" s="138"/>
      <c r="E156" s="124" t="s">
        <v>200</v>
      </c>
      <c r="F156" s="101"/>
      <c r="G156" s="100" t="s">
        <v>202</v>
      </c>
      <c r="H156" s="101"/>
      <c r="I156" s="887" t="s">
        <v>419</v>
      </c>
      <c r="J156" s="888"/>
      <c r="K156" s="887" t="s">
        <v>203</v>
      </c>
      <c r="L156" s="889"/>
      <c r="M156" s="39" t="s">
        <v>210</v>
      </c>
      <c r="N156" s="40"/>
      <c r="O156" s="41" t="s">
        <v>211</v>
      </c>
      <c r="P156" s="40"/>
      <c r="Q156" s="41" t="s">
        <v>211</v>
      </c>
      <c r="R156" s="40"/>
    </row>
    <row r="157" spans="1:18" ht="15.75" thickBot="1" x14ac:dyDescent="0.3">
      <c r="A157" s="139"/>
      <c r="B157" s="34"/>
      <c r="C157" s="139"/>
      <c r="D157" s="69"/>
      <c r="E157" s="122" t="s">
        <v>417</v>
      </c>
      <c r="F157" s="123"/>
      <c r="G157" s="122" t="s">
        <v>418</v>
      </c>
      <c r="H157" s="123"/>
      <c r="I157" s="890" t="s">
        <v>201</v>
      </c>
      <c r="J157" s="891"/>
      <c r="K157" s="892" t="s">
        <v>420</v>
      </c>
      <c r="L157" s="893"/>
      <c r="M157" s="42" t="s">
        <v>421</v>
      </c>
      <c r="N157" s="43"/>
      <c r="O157" s="42" t="s">
        <v>408</v>
      </c>
      <c r="P157" s="43"/>
      <c r="Q157" s="42" t="s">
        <v>422</v>
      </c>
      <c r="R157" s="43"/>
    </row>
    <row r="158" spans="1:18" ht="15.75" thickBot="1" x14ac:dyDescent="0.3">
      <c r="A158" s="140"/>
      <c r="B158" s="141"/>
      <c r="C158" s="560"/>
      <c r="D158" s="559"/>
      <c r="E158" s="560"/>
      <c r="F158" s="48"/>
      <c r="G158" s="561"/>
      <c r="H158" s="562"/>
      <c r="I158" s="910"/>
      <c r="J158" s="911"/>
      <c r="K158" s="912"/>
      <c r="L158" s="911"/>
      <c r="M158" s="47"/>
      <c r="N158" s="20"/>
      <c r="O158" s="32"/>
      <c r="P158" s="33"/>
      <c r="Q158" s="47"/>
      <c r="R158" s="20"/>
    </row>
    <row r="159" spans="1:18" x14ac:dyDescent="0.25">
      <c r="A159" s="127"/>
      <c r="B159" s="503" t="s">
        <v>86</v>
      </c>
      <c r="C159" s="127" t="s">
        <v>87</v>
      </c>
      <c r="D159" s="128" t="s">
        <v>88</v>
      </c>
      <c r="E159" s="130" t="s">
        <v>102</v>
      </c>
      <c r="F159" s="130" t="s">
        <v>103</v>
      </c>
      <c r="G159" s="130" t="s">
        <v>102</v>
      </c>
      <c r="H159" s="130" t="s">
        <v>103</v>
      </c>
      <c r="I159" s="897" t="s">
        <v>102</v>
      </c>
      <c r="J159" s="898" t="s">
        <v>103</v>
      </c>
      <c r="K159" s="898" t="s">
        <v>102</v>
      </c>
      <c r="L159" s="899" t="s">
        <v>103</v>
      </c>
      <c r="M159" s="131" t="s">
        <v>102</v>
      </c>
      <c r="N159" s="132" t="s">
        <v>103</v>
      </c>
      <c r="O159" s="131" t="s">
        <v>102</v>
      </c>
      <c r="P159" s="132" t="s">
        <v>103</v>
      </c>
      <c r="Q159" s="131" t="s">
        <v>102</v>
      </c>
      <c r="R159" s="133" t="s">
        <v>103</v>
      </c>
    </row>
    <row r="160" spans="1:18" ht="15.75" thickBot="1" x14ac:dyDescent="0.3">
      <c r="A160" s="129"/>
      <c r="B160" s="504" t="s">
        <v>89</v>
      </c>
      <c r="C160" s="531" t="s">
        <v>104</v>
      </c>
      <c r="D160" s="532"/>
      <c r="E160" s="533" t="s">
        <v>105</v>
      </c>
      <c r="F160" s="533" t="s">
        <v>105</v>
      </c>
      <c r="G160" s="533" t="s">
        <v>105</v>
      </c>
      <c r="H160" s="533" t="s">
        <v>105</v>
      </c>
      <c r="I160" s="900" t="s">
        <v>105</v>
      </c>
      <c r="J160" s="901" t="s">
        <v>105</v>
      </c>
      <c r="K160" s="901" t="s">
        <v>105</v>
      </c>
      <c r="L160" s="902" t="s">
        <v>105</v>
      </c>
      <c r="M160" s="534" t="s">
        <v>105</v>
      </c>
      <c r="N160" s="535" t="s">
        <v>105</v>
      </c>
      <c r="O160" s="534" t="s">
        <v>105</v>
      </c>
      <c r="P160" s="535" t="s">
        <v>105</v>
      </c>
      <c r="Q160" s="534" t="s">
        <v>105</v>
      </c>
      <c r="R160" s="574" t="s">
        <v>105</v>
      </c>
    </row>
    <row r="161" spans="1:18" ht="16.5" thickTop="1" thickBot="1" x14ac:dyDescent="0.3">
      <c r="A161" s="21"/>
      <c r="B161" s="22" t="s">
        <v>90</v>
      </c>
      <c r="C161" s="526"/>
      <c r="D161" s="527" t="s">
        <v>96</v>
      </c>
      <c r="E161" s="661">
        <f>E163</f>
        <v>532.20000000000005</v>
      </c>
      <c r="F161" s="661">
        <f t="shared" ref="F161:H161" si="20">F163</f>
        <v>0</v>
      </c>
      <c r="G161" s="661">
        <f t="shared" si="20"/>
        <v>0</v>
      </c>
      <c r="H161" s="661">
        <f t="shared" si="20"/>
        <v>0</v>
      </c>
      <c r="I161" s="903">
        <f>I163</f>
        <v>1100</v>
      </c>
      <c r="J161" s="903">
        <f t="shared" ref="J161:L161" si="21">J163</f>
        <v>0</v>
      </c>
      <c r="K161" s="903">
        <f t="shared" si="21"/>
        <v>0</v>
      </c>
      <c r="L161" s="903">
        <f t="shared" si="21"/>
        <v>0</v>
      </c>
      <c r="M161" s="684">
        <f>M163</f>
        <v>1100</v>
      </c>
      <c r="N161" s="684">
        <f t="shared" ref="N161:R161" si="22">N163</f>
        <v>0</v>
      </c>
      <c r="O161" s="684">
        <f t="shared" si="22"/>
        <v>1100</v>
      </c>
      <c r="P161" s="684">
        <f t="shared" si="22"/>
        <v>0</v>
      </c>
      <c r="Q161" s="686">
        <f t="shared" si="22"/>
        <v>1100</v>
      </c>
      <c r="R161" s="686">
        <f t="shared" si="22"/>
        <v>0</v>
      </c>
    </row>
    <row r="162" spans="1:18" x14ac:dyDescent="0.25">
      <c r="A162" s="146"/>
      <c r="B162" s="505">
        <v>1</v>
      </c>
      <c r="C162" s="506" t="s">
        <v>150</v>
      </c>
      <c r="D162" s="198"/>
      <c r="E162" s="662"/>
      <c r="F162" s="663"/>
      <c r="G162" s="664"/>
      <c r="H162" s="665"/>
      <c r="I162" s="904"/>
      <c r="J162" s="905"/>
      <c r="K162" s="981"/>
      <c r="L162" s="974"/>
      <c r="M162" s="726"/>
      <c r="N162" s="727"/>
      <c r="O162" s="726"/>
      <c r="P162" s="728"/>
      <c r="Q162" s="737"/>
      <c r="R162" s="730"/>
    </row>
    <row r="163" spans="1:18" x14ac:dyDescent="0.25">
      <c r="A163" s="189"/>
      <c r="B163" s="202"/>
      <c r="C163" s="564" t="s">
        <v>263</v>
      </c>
      <c r="D163" s="202" t="s">
        <v>151</v>
      </c>
      <c r="E163" s="734">
        <v>532.20000000000005</v>
      </c>
      <c r="F163" s="710"/>
      <c r="G163" s="711"/>
      <c r="H163" s="712"/>
      <c r="I163" s="934">
        <v>1100</v>
      </c>
      <c r="J163" s="943"/>
      <c r="K163" s="934"/>
      <c r="L163" s="943"/>
      <c r="M163" s="773">
        <v>1100</v>
      </c>
      <c r="N163" s="771"/>
      <c r="O163" s="773">
        <v>1100</v>
      </c>
      <c r="P163" s="772"/>
      <c r="Q163" s="741">
        <v>1100</v>
      </c>
      <c r="R163" s="695"/>
    </row>
    <row r="164" spans="1:18" ht="15.75" thickBot="1" x14ac:dyDescent="0.3">
      <c r="A164" s="179"/>
      <c r="B164" s="523"/>
      <c r="C164" s="179"/>
      <c r="D164" s="203" t="s">
        <v>152</v>
      </c>
      <c r="E164" s="682"/>
      <c r="F164" s="683"/>
      <c r="G164" s="724"/>
      <c r="H164" s="725"/>
      <c r="I164" s="944"/>
      <c r="J164" s="980"/>
      <c r="K164" s="982"/>
      <c r="L164" s="971"/>
      <c r="M164" s="697"/>
      <c r="N164" s="698"/>
      <c r="O164" s="697"/>
      <c r="P164" s="699"/>
      <c r="Q164" s="743"/>
      <c r="R164" s="698"/>
    </row>
    <row r="166" spans="1:18" ht="18.75" thickBot="1" x14ac:dyDescent="0.3">
      <c r="A166" s="7" t="s">
        <v>153</v>
      </c>
      <c r="B166" s="7"/>
      <c r="C166" s="7"/>
      <c r="D166" s="7"/>
      <c r="E166" s="7"/>
      <c r="F166" s="8"/>
    </row>
    <row r="167" spans="1:18" x14ac:dyDescent="0.25">
      <c r="A167" s="9"/>
      <c r="B167" s="10"/>
      <c r="C167" s="9"/>
      <c r="D167" s="11"/>
      <c r="E167" s="124" t="s">
        <v>200</v>
      </c>
      <c r="F167" s="101"/>
      <c r="G167" s="100" t="s">
        <v>202</v>
      </c>
      <c r="H167" s="101"/>
      <c r="I167" s="887" t="s">
        <v>419</v>
      </c>
      <c r="J167" s="888"/>
      <c r="K167" s="887" t="s">
        <v>203</v>
      </c>
      <c r="L167" s="889"/>
      <c r="M167" s="39" t="s">
        <v>210</v>
      </c>
      <c r="N167" s="40"/>
      <c r="O167" s="41" t="s">
        <v>211</v>
      </c>
      <c r="P167" s="40"/>
      <c r="Q167" s="41" t="s">
        <v>211</v>
      </c>
      <c r="R167" s="40"/>
    </row>
    <row r="168" spans="1:18" ht="15.75" thickBot="1" x14ac:dyDescent="0.3">
      <c r="A168" s="12"/>
      <c r="B168" s="13"/>
      <c r="C168" s="12"/>
      <c r="D168" s="14"/>
      <c r="E168" s="122" t="s">
        <v>417</v>
      </c>
      <c r="F168" s="123"/>
      <c r="G168" s="122" t="s">
        <v>418</v>
      </c>
      <c r="H168" s="123"/>
      <c r="I168" s="890" t="s">
        <v>201</v>
      </c>
      <c r="J168" s="891"/>
      <c r="K168" s="892" t="s">
        <v>420</v>
      </c>
      <c r="L168" s="893"/>
      <c r="M168" s="42" t="s">
        <v>421</v>
      </c>
      <c r="N168" s="43"/>
      <c r="O168" s="42" t="s">
        <v>408</v>
      </c>
      <c r="P168" s="43"/>
      <c r="Q168" s="42" t="s">
        <v>422</v>
      </c>
      <c r="R168" s="43"/>
    </row>
    <row r="169" spans="1:18" ht="15.75" thickBot="1" x14ac:dyDescent="0.3">
      <c r="A169" s="15"/>
      <c r="B169" s="16"/>
      <c r="C169" s="15"/>
      <c r="D169" s="16"/>
      <c r="E169" s="15"/>
      <c r="F169" s="17"/>
      <c r="G169" s="18"/>
      <c r="H169" s="19"/>
      <c r="I169" s="894"/>
      <c r="J169" s="895"/>
      <c r="K169" s="896"/>
      <c r="L169" s="895"/>
      <c r="M169" s="47"/>
      <c r="N169" s="24"/>
      <c r="O169" s="24"/>
      <c r="P169" s="20"/>
      <c r="Q169" s="47"/>
      <c r="R169" s="20"/>
    </row>
    <row r="170" spans="1:18" x14ac:dyDescent="0.25">
      <c r="A170" s="127"/>
      <c r="B170" s="503" t="s">
        <v>86</v>
      </c>
      <c r="C170" s="127" t="s">
        <v>87</v>
      </c>
      <c r="D170" s="128" t="s">
        <v>88</v>
      </c>
      <c r="E170" s="130" t="s">
        <v>102</v>
      </c>
      <c r="F170" s="130" t="s">
        <v>103</v>
      </c>
      <c r="G170" s="130" t="s">
        <v>102</v>
      </c>
      <c r="H170" s="130" t="s">
        <v>103</v>
      </c>
      <c r="I170" s="897" t="s">
        <v>102</v>
      </c>
      <c r="J170" s="898" t="s">
        <v>103</v>
      </c>
      <c r="K170" s="898" t="s">
        <v>102</v>
      </c>
      <c r="L170" s="899" t="s">
        <v>103</v>
      </c>
      <c r="M170" s="131" t="s">
        <v>102</v>
      </c>
      <c r="N170" s="132" t="s">
        <v>103</v>
      </c>
      <c r="O170" s="131" t="s">
        <v>102</v>
      </c>
      <c r="P170" s="132" t="s">
        <v>103</v>
      </c>
      <c r="Q170" s="131" t="s">
        <v>102</v>
      </c>
      <c r="R170" s="133" t="s">
        <v>103</v>
      </c>
    </row>
    <row r="171" spans="1:18" ht="15.75" thickBot="1" x14ac:dyDescent="0.3">
      <c r="A171" s="129"/>
      <c r="B171" s="504" t="s">
        <v>89</v>
      </c>
      <c r="C171" s="531" t="s">
        <v>104</v>
      </c>
      <c r="D171" s="532"/>
      <c r="E171" s="533" t="s">
        <v>105</v>
      </c>
      <c r="F171" s="533" t="s">
        <v>105</v>
      </c>
      <c r="G171" s="533" t="s">
        <v>105</v>
      </c>
      <c r="H171" s="533" t="s">
        <v>105</v>
      </c>
      <c r="I171" s="900" t="s">
        <v>105</v>
      </c>
      <c r="J171" s="901" t="s">
        <v>105</v>
      </c>
      <c r="K171" s="901" t="s">
        <v>105</v>
      </c>
      <c r="L171" s="902" t="s">
        <v>105</v>
      </c>
      <c r="M171" s="534" t="s">
        <v>105</v>
      </c>
      <c r="N171" s="535" t="s">
        <v>105</v>
      </c>
      <c r="O171" s="534" t="s">
        <v>105</v>
      </c>
      <c r="P171" s="535" t="s">
        <v>105</v>
      </c>
      <c r="Q171" s="534" t="s">
        <v>105</v>
      </c>
      <c r="R171" s="574" t="s">
        <v>105</v>
      </c>
    </row>
    <row r="172" spans="1:18" ht="16.5" thickTop="1" thickBot="1" x14ac:dyDescent="0.3">
      <c r="A172" s="145"/>
      <c r="B172" s="22" t="s">
        <v>90</v>
      </c>
      <c r="C172" s="511"/>
      <c r="D172" s="51" t="s">
        <v>97</v>
      </c>
      <c r="E172" s="661">
        <f>E175+E178+E181+E184+E188+E192</f>
        <v>22223.74</v>
      </c>
      <c r="F172" s="661">
        <f t="shared" ref="F172:J172" si="23">F175+F178+F181+F184+F188+F192</f>
        <v>0</v>
      </c>
      <c r="G172" s="661">
        <f t="shared" si="23"/>
        <v>0</v>
      </c>
      <c r="H172" s="661">
        <f t="shared" si="23"/>
        <v>0</v>
      </c>
      <c r="I172" s="972">
        <f t="shared" si="23"/>
        <v>34400</v>
      </c>
      <c r="J172" s="972">
        <f t="shared" si="23"/>
        <v>0</v>
      </c>
      <c r="K172" s="978"/>
      <c r="L172" s="979"/>
      <c r="M172" s="684">
        <f>M175+M178+M181+M184+M188+M192</f>
        <v>34480</v>
      </c>
      <c r="N172" s="684">
        <f t="shared" ref="N172:R172" si="24">N175+N178+N181+N184+N188+N192</f>
        <v>0</v>
      </c>
      <c r="O172" s="684">
        <f t="shared" si="24"/>
        <v>34580</v>
      </c>
      <c r="P172" s="684">
        <f t="shared" si="24"/>
        <v>0</v>
      </c>
      <c r="Q172" s="686">
        <f t="shared" si="24"/>
        <v>34580</v>
      </c>
      <c r="R172" s="686">
        <f t="shared" si="24"/>
        <v>0</v>
      </c>
    </row>
    <row r="173" spans="1:18" x14ac:dyDescent="0.25">
      <c r="A173" s="146"/>
      <c r="B173" s="505">
        <v>1</v>
      </c>
      <c r="C173" s="506" t="s">
        <v>154</v>
      </c>
      <c r="D173" s="198"/>
      <c r="E173" s="662"/>
      <c r="F173" s="663"/>
      <c r="G173" s="774"/>
      <c r="H173" s="665"/>
      <c r="I173" s="983"/>
      <c r="J173" s="905"/>
      <c r="K173" s="964"/>
      <c r="L173" s="965"/>
      <c r="M173" s="726"/>
      <c r="N173" s="727"/>
      <c r="O173" s="726"/>
      <c r="P173" s="728"/>
      <c r="Q173" s="729"/>
      <c r="R173" s="730"/>
    </row>
    <row r="174" spans="1:18" x14ac:dyDescent="0.25">
      <c r="A174" s="191"/>
      <c r="B174" s="199"/>
      <c r="C174" s="191" t="s">
        <v>264</v>
      </c>
      <c r="D174" s="199" t="s">
        <v>155</v>
      </c>
      <c r="E174" s="735"/>
      <c r="F174" s="706"/>
      <c r="G174" s="775"/>
      <c r="H174" s="708"/>
      <c r="I174" s="942"/>
      <c r="J174" s="943"/>
      <c r="K174" s="906"/>
      <c r="L174" s="907"/>
      <c r="M174" s="691"/>
      <c r="N174" s="692"/>
      <c r="O174" s="691"/>
      <c r="P174" s="693"/>
      <c r="Q174" s="691"/>
      <c r="R174" s="692"/>
    </row>
    <row r="175" spans="1:18" x14ac:dyDescent="0.25">
      <c r="A175" s="189"/>
      <c r="B175" s="202"/>
      <c r="C175" s="538" t="s">
        <v>264</v>
      </c>
      <c r="D175" s="204" t="s">
        <v>155</v>
      </c>
      <c r="E175" s="734">
        <v>9781.09</v>
      </c>
      <c r="F175" s="710"/>
      <c r="G175" s="776"/>
      <c r="H175" s="712"/>
      <c r="I175" s="942">
        <f>'Rozpočet na rok 2023 - výdavky'!G182</f>
        <v>23900</v>
      </c>
      <c r="J175" s="943"/>
      <c r="K175" s="906"/>
      <c r="L175" s="907"/>
      <c r="M175" s="694">
        <v>23900</v>
      </c>
      <c r="N175" s="695"/>
      <c r="O175" s="694">
        <v>23900</v>
      </c>
      <c r="P175" s="696"/>
      <c r="Q175" s="694">
        <v>23900</v>
      </c>
      <c r="R175" s="695"/>
    </row>
    <row r="176" spans="1:18" x14ac:dyDescent="0.25">
      <c r="A176" s="104"/>
      <c r="B176" s="205">
        <v>2</v>
      </c>
      <c r="C176" s="539" t="s">
        <v>156</v>
      </c>
      <c r="D176" s="393"/>
      <c r="E176" s="669"/>
      <c r="F176" s="670"/>
      <c r="G176" s="777"/>
      <c r="H176" s="668"/>
      <c r="I176" s="936"/>
      <c r="J176" s="907"/>
      <c r="K176" s="906"/>
      <c r="L176" s="907"/>
      <c r="M176" s="691"/>
      <c r="N176" s="692"/>
      <c r="O176" s="691"/>
      <c r="P176" s="693"/>
      <c r="Q176" s="691"/>
      <c r="R176" s="692"/>
    </row>
    <row r="177" spans="1:18" x14ac:dyDescent="0.25">
      <c r="A177" s="104"/>
      <c r="B177" s="397"/>
      <c r="C177" s="553" t="s">
        <v>265</v>
      </c>
      <c r="D177" s="394" t="s">
        <v>98</v>
      </c>
      <c r="E177" s="669"/>
      <c r="F177" s="670"/>
      <c r="G177" s="777"/>
      <c r="H177" s="668"/>
      <c r="I177" s="936"/>
      <c r="J177" s="907"/>
      <c r="K177" s="906"/>
      <c r="L177" s="907"/>
      <c r="M177" s="691"/>
      <c r="N177" s="692"/>
      <c r="O177" s="691"/>
      <c r="P177" s="693"/>
      <c r="Q177" s="691"/>
      <c r="R177" s="692"/>
    </row>
    <row r="178" spans="1:18" x14ac:dyDescent="0.25">
      <c r="A178" s="178"/>
      <c r="B178" s="398"/>
      <c r="C178" s="554" t="s">
        <v>265</v>
      </c>
      <c r="D178" s="395" t="s">
        <v>98</v>
      </c>
      <c r="E178" s="675">
        <v>1122.94</v>
      </c>
      <c r="F178" s="676"/>
      <c r="G178" s="778"/>
      <c r="H178" s="674"/>
      <c r="I178" s="936">
        <f>'Rozpočet na rok 2023 - výdavky'!G185</f>
        <v>1400</v>
      </c>
      <c r="J178" s="907"/>
      <c r="K178" s="906"/>
      <c r="L178" s="907"/>
      <c r="M178" s="694">
        <v>1400</v>
      </c>
      <c r="N178" s="695"/>
      <c r="O178" s="694">
        <v>1400</v>
      </c>
      <c r="P178" s="696"/>
      <c r="Q178" s="694">
        <v>1400</v>
      </c>
      <c r="R178" s="695"/>
    </row>
    <row r="179" spans="1:18" x14ac:dyDescent="0.25">
      <c r="A179" s="104"/>
      <c r="B179" s="550">
        <v>3</v>
      </c>
      <c r="C179" s="555" t="s">
        <v>157</v>
      </c>
      <c r="D179" s="396"/>
      <c r="E179" s="669"/>
      <c r="F179" s="670"/>
      <c r="G179" s="777"/>
      <c r="H179" s="668"/>
      <c r="I179" s="936"/>
      <c r="J179" s="907"/>
      <c r="K179" s="906"/>
      <c r="L179" s="907"/>
      <c r="M179" s="691"/>
      <c r="N179" s="692"/>
      <c r="O179" s="691"/>
      <c r="P179" s="693"/>
      <c r="Q179" s="691"/>
      <c r="R179" s="692"/>
    </row>
    <row r="180" spans="1:18" x14ac:dyDescent="0.25">
      <c r="A180" s="104"/>
      <c r="B180" s="397"/>
      <c r="C180" s="540" t="s">
        <v>265</v>
      </c>
      <c r="D180" s="394" t="s">
        <v>99</v>
      </c>
      <c r="E180" s="669"/>
      <c r="F180" s="670"/>
      <c r="G180" s="777"/>
      <c r="H180" s="668"/>
      <c r="I180" s="936"/>
      <c r="J180" s="907"/>
      <c r="K180" s="906"/>
      <c r="L180" s="907"/>
      <c r="M180" s="691"/>
      <c r="N180" s="692"/>
      <c r="O180" s="691"/>
      <c r="P180" s="693"/>
      <c r="Q180" s="691"/>
      <c r="R180" s="692"/>
    </row>
    <row r="181" spans="1:18" x14ac:dyDescent="0.25">
      <c r="A181" s="178"/>
      <c r="B181" s="398"/>
      <c r="C181" s="541" t="s">
        <v>265</v>
      </c>
      <c r="D181" s="395" t="s">
        <v>99</v>
      </c>
      <c r="E181" s="675">
        <v>3135.86</v>
      </c>
      <c r="F181" s="676"/>
      <c r="G181" s="778"/>
      <c r="H181" s="674"/>
      <c r="I181" s="936">
        <f>'Rozpočet na rok 2023 - výdavky'!G188</f>
        <v>2000</v>
      </c>
      <c r="J181" s="907"/>
      <c r="K181" s="906"/>
      <c r="L181" s="907"/>
      <c r="M181" s="694">
        <v>2000</v>
      </c>
      <c r="N181" s="695"/>
      <c r="O181" s="694">
        <v>2000</v>
      </c>
      <c r="P181" s="696"/>
      <c r="Q181" s="694">
        <v>2000</v>
      </c>
      <c r="R181" s="695"/>
    </row>
    <row r="182" spans="1:18" x14ac:dyDescent="0.25">
      <c r="A182" s="104"/>
      <c r="B182" s="205">
        <v>4</v>
      </c>
      <c r="C182" s="507" t="s">
        <v>158</v>
      </c>
      <c r="D182" s="206"/>
      <c r="E182" s="669"/>
      <c r="F182" s="670"/>
      <c r="G182" s="777"/>
      <c r="H182" s="668"/>
      <c r="I182" s="936"/>
      <c r="J182" s="907"/>
      <c r="K182" s="906"/>
      <c r="L182" s="907"/>
      <c r="M182" s="691"/>
      <c r="N182" s="692"/>
      <c r="O182" s="691"/>
      <c r="P182" s="693"/>
      <c r="Q182" s="691"/>
      <c r="R182" s="692"/>
    </row>
    <row r="183" spans="1:18" x14ac:dyDescent="0.25">
      <c r="A183" s="104"/>
      <c r="B183" s="397"/>
      <c r="C183" s="213" t="s">
        <v>266</v>
      </c>
      <c r="D183" s="397" t="s">
        <v>159</v>
      </c>
      <c r="E183" s="669"/>
      <c r="F183" s="670"/>
      <c r="G183" s="777"/>
      <c r="H183" s="668"/>
      <c r="I183" s="936"/>
      <c r="J183" s="907"/>
      <c r="K183" s="906"/>
      <c r="L183" s="907"/>
      <c r="M183" s="691"/>
      <c r="N183" s="692"/>
      <c r="O183" s="691"/>
      <c r="P183" s="693"/>
      <c r="Q183" s="691"/>
      <c r="R183" s="692"/>
    </row>
    <row r="184" spans="1:18" x14ac:dyDescent="0.25">
      <c r="A184" s="178"/>
      <c r="B184" s="398"/>
      <c r="C184" s="556" t="s">
        <v>266</v>
      </c>
      <c r="D184" s="398" t="s">
        <v>159</v>
      </c>
      <c r="E184" s="675"/>
      <c r="F184" s="676"/>
      <c r="G184" s="778"/>
      <c r="H184" s="674"/>
      <c r="I184" s="936"/>
      <c r="J184" s="907"/>
      <c r="K184" s="906"/>
      <c r="L184" s="907"/>
      <c r="M184" s="694"/>
      <c r="N184" s="695"/>
      <c r="O184" s="694"/>
      <c r="P184" s="696"/>
      <c r="Q184" s="694"/>
      <c r="R184" s="695"/>
    </row>
    <row r="185" spans="1:18" x14ac:dyDescent="0.25">
      <c r="A185" s="104"/>
      <c r="B185" s="205">
        <v>5</v>
      </c>
      <c r="C185" s="507" t="s">
        <v>160</v>
      </c>
      <c r="D185" s="206"/>
      <c r="E185" s="669"/>
      <c r="F185" s="670"/>
      <c r="G185" s="777"/>
      <c r="H185" s="668"/>
      <c r="I185" s="936"/>
      <c r="J185" s="907"/>
      <c r="K185" s="906"/>
      <c r="L185" s="907"/>
      <c r="M185" s="691"/>
      <c r="N185" s="692"/>
      <c r="O185" s="691"/>
      <c r="P185" s="693"/>
      <c r="Q185" s="691"/>
      <c r="R185" s="692"/>
    </row>
    <row r="186" spans="1:18" x14ac:dyDescent="0.25">
      <c r="A186" s="104"/>
      <c r="B186" s="397"/>
      <c r="C186" s="213" t="s">
        <v>266</v>
      </c>
      <c r="D186" s="207" t="s">
        <v>161</v>
      </c>
      <c r="E186" s="669"/>
      <c r="F186" s="670"/>
      <c r="G186" s="777"/>
      <c r="H186" s="668"/>
      <c r="I186" s="936"/>
      <c r="J186" s="907"/>
      <c r="K186" s="906"/>
      <c r="L186" s="907"/>
      <c r="M186" s="691"/>
      <c r="N186" s="692"/>
      <c r="O186" s="691"/>
      <c r="P186" s="693"/>
      <c r="Q186" s="691"/>
      <c r="R186" s="692"/>
    </row>
    <row r="187" spans="1:18" x14ac:dyDescent="0.25">
      <c r="A187" s="104"/>
      <c r="B187" s="397"/>
      <c r="C187" s="213"/>
      <c r="D187" s="207" t="s">
        <v>162</v>
      </c>
      <c r="E187" s="779"/>
      <c r="F187" s="635"/>
      <c r="G187" s="780"/>
      <c r="H187" s="781"/>
      <c r="I187" s="984"/>
      <c r="J187" s="976"/>
      <c r="K187" s="985"/>
      <c r="L187" s="976"/>
      <c r="M187" s="691"/>
      <c r="N187" s="692"/>
      <c r="O187" s="691"/>
      <c r="P187" s="693"/>
      <c r="Q187" s="691"/>
      <c r="R187" s="692"/>
    </row>
    <row r="188" spans="1:18" x14ac:dyDescent="0.25">
      <c r="A188" s="178"/>
      <c r="B188" s="398"/>
      <c r="C188" s="556" t="s">
        <v>266</v>
      </c>
      <c r="D188" s="208" t="s">
        <v>161</v>
      </c>
      <c r="E188" s="782">
        <v>8097.01</v>
      </c>
      <c r="F188" s="783"/>
      <c r="G188" s="784"/>
      <c r="H188" s="785"/>
      <c r="I188" s="975">
        <f>'Rozpočet na rok 2023 - výdavky'!G194</f>
        <v>7020</v>
      </c>
      <c r="J188" s="986"/>
      <c r="K188" s="985"/>
      <c r="L188" s="976"/>
      <c r="M188" s="694">
        <v>7100</v>
      </c>
      <c r="N188" s="695"/>
      <c r="O188" s="694">
        <v>7200</v>
      </c>
      <c r="P188" s="696"/>
      <c r="Q188" s="694">
        <v>7200</v>
      </c>
      <c r="R188" s="695"/>
    </row>
    <row r="189" spans="1:18" x14ac:dyDescent="0.25">
      <c r="A189" s="178"/>
      <c r="B189" s="398"/>
      <c r="C189" s="518"/>
      <c r="D189" s="208" t="s">
        <v>162</v>
      </c>
      <c r="E189" s="786"/>
      <c r="F189" s="783"/>
      <c r="G189" s="784"/>
      <c r="H189" s="785"/>
      <c r="I189" s="984"/>
      <c r="J189" s="976"/>
      <c r="K189" s="985"/>
      <c r="L189" s="976"/>
      <c r="M189" s="694"/>
      <c r="N189" s="695"/>
      <c r="O189" s="694"/>
      <c r="P189" s="696"/>
      <c r="Q189" s="694"/>
      <c r="R189" s="695"/>
    </row>
    <row r="190" spans="1:18" x14ac:dyDescent="0.25">
      <c r="A190" s="104"/>
      <c r="B190" s="551">
        <v>6</v>
      </c>
      <c r="C190" s="519" t="s">
        <v>215</v>
      </c>
      <c r="D190" s="399"/>
      <c r="E190" s="787"/>
      <c r="F190" s="788"/>
      <c r="G190" s="780"/>
      <c r="H190" s="781"/>
      <c r="I190" s="984"/>
      <c r="J190" s="976"/>
      <c r="K190" s="985"/>
      <c r="L190" s="976"/>
      <c r="M190" s="691"/>
      <c r="N190" s="692"/>
      <c r="O190" s="691"/>
      <c r="P190" s="693"/>
      <c r="Q190" s="691"/>
      <c r="R190" s="692"/>
    </row>
    <row r="191" spans="1:18" x14ac:dyDescent="0.25">
      <c r="A191" s="112"/>
      <c r="B191" s="552"/>
      <c r="C191" s="557" t="s">
        <v>267</v>
      </c>
      <c r="D191" s="400" t="s">
        <v>204</v>
      </c>
      <c r="E191" s="755"/>
      <c r="F191" s="788"/>
      <c r="G191" s="789"/>
      <c r="H191" s="790"/>
      <c r="I191" s="987"/>
      <c r="J191" s="988"/>
      <c r="K191" s="989"/>
      <c r="L191" s="988"/>
      <c r="M191" s="731"/>
      <c r="N191" s="732"/>
      <c r="O191" s="731"/>
      <c r="P191" s="733"/>
      <c r="Q191" s="691"/>
      <c r="R191" s="692"/>
    </row>
    <row r="192" spans="1:18" ht="15.75" thickBot="1" x14ac:dyDescent="0.3">
      <c r="A192" s="179"/>
      <c r="B192" s="391"/>
      <c r="C192" s="558" t="s">
        <v>267</v>
      </c>
      <c r="D192" s="391" t="s">
        <v>204</v>
      </c>
      <c r="E192" s="682">
        <v>86.84</v>
      </c>
      <c r="F192" s="683"/>
      <c r="G192" s="791"/>
      <c r="H192" s="683"/>
      <c r="I192" s="977">
        <f>'Rozpočet na rok 2023 - výdavky'!G191</f>
        <v>80</v>
      </c>
      <c r="J192" s="980"/>
      <c r="K192" s="982"/>
      <c r="L192" s="971"/>
      <c r="M192" s="697">
        <v>80</v>
      </c>
      <c r="N192" s="698"/>
      <c r="O192" s="697">
        <v>80</v>
      </c>
      <c r="P192" s="699"/>
      <c r="Q192" s="697">
        <v>80</v>
      </c>
      <c r="R192" s="698"/>
    </row>
    <row r="193" spans="1:18" x14ac:dyDescent="0.25">
      <c r="B193" s="70"/>
      <c r="C193" s="416"/>
      <c r="D193" s="70"/>
      <c r="E193" s="176"/>
      <c r="F193" s="176"/>
      <c r="G193" s="176"/>
      <c r="H193" s="176"/>
      <c r="I193" s="182"/>
      <c r="J193" s="182"/>
      <c r="K193" s="70"/>
      <c r="L193" s="70"/>
      <c r="M193" s="176"/>
      <c r="N193" s="176"/>
      <c r="O193" s="176"/>
      <c r="P193" s="176"/>
      <c r="Q193" s="71"/>
      <c r="R193" s="71"/>
    </row>
    <row r="194" spans="1:18" ht="18.75" thickBot="1" x14ac:dyDescent="0.3">
      <c r="A194" s="7"/>
      <c r="B194" s="7"/>
      <c r="C194" s="7"/>
      <c r="D194" s="7"/>
      <c r="E194" s="7"/>
      <c r="F194" s="8"/>
      <c r="G194" s="8"/>
    </row>
    <row r="195" spans="1:18" x14ac:dyDescent="0.25">
      <c r="A195" s="9"/>
      <c r="B195" s="10"/>
      <c r="C195" s="9"/>
      <c r="D195" s="11"/>
      <c r="E195" s="124" t="s">
        <v>200</v>
      </c>
      <c r="F195" s="101"/>
      <c r="G195" s="100" t="s">
        <v>202</v>
      </c>
      <c r="H195" s="101"/>
      <c r="I195" s="887" t="s">
        <v>419</v>
      </c>
      <c r="J195" s="888"/>
      <c r="K195" s="887" t="s">
        <v>203</v>
      </c>
      <c r="L195" s="889"/>
      <c r="M195" s="39" t="s">
        <v>210</v>
      </c>
      <c r="N195" s="40"/>
      <c r="O195" s="41" t="s">
        <v>211</v>
      </c>
      <c r="P195" s="40"/>
      <c r="Q195" s="41" t="s">
        <v>211</v>
      </c>
      <c r="R195" s="40"/>
    </row>
    <row r="196" spans="1:18" ht="15.75" thickBot="1" x14ac:dyDescent="0.3">
      <c r="A196" s="12"/>
      <c r="B196" s="13"/>
      <c r="C196" s="12"/>
      <c r="D196" s="14"/>
      <c r="E196" s="122" t="s">
        <v>417</v>
      </c>
      <c r="F196" s="123"/>
      <c r="G196" s="122" t="s">
        <v>418</v>
      </c>
      <c r="H196" s="123"/>
      <c r="I196" s="890" t="s">
        <v>201</v>
      </c>
      <c r="J196" s="891"/>
      <c r="K196" s="892" t="s">
        <v>420</v>
      </c>
      <c r="L196" s="893"/>
      <c r="M196" s="42" t="s">
        <v>421</v>
      </c>
      <c r="N196" s="43"/>
      <c r="O196" s="42" t="s">
        <v>408</v>
      </c>
      <c r="P196" s="43"/>
      <c r="Q196" s="42" t="s">
        <v>422</v>
      </c>
      <c r="R196" s="43"/>
    </row>
    <row r="197" spans="1:18" ht="15.75" thickBot="1" x14ac:dyDescent="0.3">
      <c r="A197" s="15"/>
      <c r="B197" s="16"/>
      <c r="C197" s="79"/>
      <c r="D197" s="80"/>
      <c r="E197" s="79"/>
      <c r="F197" s="48"/>
      <c r="G197" s="49"/>
      <c r="H197" s="50"/>
      <c r="I197" s="910"/>
      <c r="J197" s="990"/>
      <c r="K197" s="991"/>
      <c r="L197" s="990"/>
      <c r="M197" s="544"/>
      <c r="N197" s="543"/>
      <c r="O197" s="543"/>
      <c r="P197" s="542"/>
      <c r="Q197" s="35"/>
      <c r="R197" s="547"/>
    </row>
    <row r="198" spans="1:18" x14ac:dyDescent="0.25">
      <c r="A198" s="127"/>
      <c r="B198" s="503" t="s">
        <v>216</v>
      </c>
      <c r="C198" s="127" t="s">
        <v>87</v>
      </c>
      <c r="D198" s="128" t="s">
        <v>88</v>
      </c>
      <c r="E198" s="130" t="s">
        <v>102</v>
      </c>
      <c r="F198" s="130" t="s">
        <v>103</v>
      </c>
      <c r="G198" s="130" t="s">
        <v>102</v>
      </c>
      <c r="H198" s="130" t="s">
        <v>103</v>
      </c>
      <c r="I198" s="897" t="s">
        <v>102</v>
      </c>
      <c r="J198" s="898" t="s">
        <v>103</v>
      </c>
      <c r="K198" s="898" t="s">
        <v>102</v>
      </c>
      <c r="L198" s="899" t="s">
        <v>103</v>
      </c>
      <c r="M198" s="131" t="s">
        <v>102</v>
      </c>
      <c r="N198" s="132" t="s">
        <v>103</v>
      </c>
      <c r="O198" s="131" t="s">
        <v>102</v>
      </c>
      <c r="P198" s="132" t="s">
        <v>103</v>
      </c>
      <c r="Q198" s="131" t="s">
        <v>102</v>
      </c>
      <c r="R198" s="133" t="s">
        <v>103</v>
      </c>
    </row>
    <row r="199" spans="1:18" ht="15.75" thickBot="1" x14ac:dyDescent="0.3">
      <c r="A199" s="129"/>
      <c r="B199" s="504" t="s">
        <v>89</v>
      </c>
      <c r="C199" s="531" t="s">
        <v>104</v>
      </c>
      <c r="D199" s="532"/>
      <c r="E199" s="533" t="s">
        <v>105</v>
      </c>
      <c r="F199" s="533" t="s">
        <v>105</v>
      </c>
      <c r="G199" s="533" t="s">
        <v>105</v>
      </c>
      <c r="H199" s="533" t="s">
        <v>105</v>
      </c>
      <c r="I199" s="900" t="s">
        <v>105</v>
      </c>
      <c r="J199" s="901" t="s">
        <v>105</v>
      </c>
      <c r="K199" s="901" t="s">
        <v>105</v>
      </c>
      <c r="L199" s="902" t="s">
        <v>105</v>
      </c>
      <c r="M199" s="534" t="s">
        <v>105</v>
      </c>
      <c r="N199" s="535" t="s">
        <v>105</v>
      </c>
      <c r="O199" s="534" t="s">
        <v>105</v>
      </c>
      <c r="P199" s="535" t="s">
        <v>105</v>
      </c>
      <c r="Q199" s="534" t="s">
        <v>105</v>
      </c>
      <c r="R199" s="574" t="s">
        <v>105</v>
      </c>
    </row>
    <row r="200" spans="1:18" ht="16.5" thickTop="1" thickBot="1" x14ac:dyDescent="0.3">
      <c r="A200" s="145"/>
      <c r="B200" s="22" t="s">
        <v>90</v>
      </c>
      <c r="C200" s="511"/>
      <c r="D200" s="51" t="s">
        <v>214</v>
      </c>
      <c r="E200" s="661">
        <f>E203+E206</f>
        <v>10420</v>
      </c>
      <c r="F200" s="661">
        <f t="shared" ref="F200:L200" si="25">F203+F206</f>
        <v>0</v>
      </c>
      <c r="G200" s="661">
        <f t="shared" si="25"/>
        <v>0</v>
      </c>
      <c r="H200" s="661">
        <f t="shared" si="25"/>
        <v>0</v>
      </c>
      <c r="I200" s="992">
        <f t="shared" si="25"/>
        <v>0</v>
      </c>
      <c r="J200" s="992">
        <f t="shared" si="25"/>
        <v>0</v>
      </c>
      <c r="K200" s="992">
        <f t="shared" si="25"/>
        <v>0</v>
      </c>
      <c r="L200" s="992">
        <f t="shared" si="25"/>
        <v>0</v>
      </c>
      <c r="M200" s="700">
        <f t="shared" ref="M200:R200" si="26">M203+M206</f>
        <v>0</v>
      </c>
      <c r="N200" s="700">
        <f t="shared" si="26"/>
        <v>0</v>
      </c>
      <c r="O200" s="700">
        <f t="shared" si="26"/>
        <v>0</v>
      </c>
      <c r="P200" s="700">
        <f t="shared" si="26"/>
        <v>0</v>
      </c>
      <c r="Q200" s="700">
        <f t="shared" si="26"/>
        <v>0</v>
      </c>
      <c r="R200" s="700">
        <f t="shared" si="26"/>
        <v>0</v>
      </c>
    </row>
    <row r="201" spans="1:18" x14ac:dyDescent="0.25">
      <c r="A201" s="209"/>
      <c r="B201" s="545">
        <v>1</v>
      </c>
      <c r="C201" s="506" t="s">
        <v>207</v>
      </c>
      <c r="D201" s="147"/>
      <c r="E201" s="701"/>
      <c r="F201" s="803"/>
      <c r="G201" s="804"/>
      <c r="H201" s="805"/>
      <c r="I201" s="992"/>
      <c r="J201" s="993"/>
      <c r="K201" s="994"/>
      <c r="L201" s="995"/>
      <c r="M201" s="792"/>
      <c r="N201" s="793"/>
      <c r="O201" s="792"/>
      <c r="P201" s="736"/>
      <c r="Q201" s="729"/>
      <c r="R201" s="730"/>
    </row>
    <row r="202" spans="1:18" x14ac:dyDescent="0.25">
      <c r="A202" s="210"/>
      <c r="B202" s="210"/>
      <c r="C202" s="191" t="s">
        <v>268</v>
      </c>
      <c r="D202" s="193" t="s">
        <v>206</v>
      </c>
      <c r="E202" s="713"/>
      <c r="F202" s="806"/>
      <c r="G202" s="807"/>
      <c r="H202" s="808"/>
      <c r="I202" s="956"/>
      <c r="J202" s="996"/>
      <c r="K202" s="997"/>
      <c r="L202" s="953"/>
      <c r="M202" s="794"/>
      <c r="N202" s="795"/>
      <c r="O202" s="794"/>
      <c r="P202" s="738"/>
      <c r="Q202" s="691"/>
      <c r="R202" s="692"/>
    </row>
    <row r="203" spans="1:18" x14ac:dyDescent="0.25">
      <c r="A203" s="212"/>
      <c r="B203" s="212"/>
      <c r="C203" s="538" t="s">
        <v>268</v>
      </c>
      <c r="D203" s="190" t="s">
        <v>206</v>
      </c>
      <c r="E203" s="809">
        <v>10420</v>
      </c>
      <c r="F203" s="810"/>
      <c r="G203" s="811"/>
      <c r="H203" s="812"/>
      <c r="I203" s="956"/>
      <c r="J203" s="996"/>
      <c r="K203" s="997"/>
      <c r="L203" s="953"/>
      <c r="M203" s="796"/>
      <c r="N203" s="797"/>
      <c r="O203" s="796"/>
      <c r="P203" s="740"/>
      <c r="Q203" s="694"/>
      <c r="R203" s="695"/>
    </row>
    <row r="204" spans="1:18" x14ac:dyDescent="0.25">
      <c r="A204" s="53"/>
      <c r="B204" s="401">
        <v>2</v>
      </c>
      <c r="C204" s="548" t="s">
        <v>208</v>
      </c>
      <c r="D204" s="402"/>
      <c r="E204" s="813"/>
      <c r="F204" s="814"/>
      <c r="G204" s="815"/>
      <c r="H204" s="816"/>
      <c r="I204" s="998"/>
      <c r="J204" s="999"/>
      <c r="K204" s="1000"/>
      <c r="L204" s="1001"/>
      <c r="M204" s="794"/>
      <c r="N204" s="795"/>
      <c r="O204" s="794"/>
      <c r="P204" s="738"/>
      <c r="Q204" s="691"/>
      <c r="R204" s="692"/>
    </row>
    <row r="205" spans="1:18" x14ac:dyDescent="0.25">
      <c r="A205" s="125"/>
      <c r="B205" s="403"/>
      <c r="C205" s="213" t="s">
        <v>269</v>
      </c>
      <c r="D205" s="65" t="s">
        <v>209</v>
      </c>
      <c r="E205" s="713"/>
      <c r="F205" s="808"/>
      <c r="G205" s="817"/>
      <c r="H205" s="818"/>
      <c r="I205" s="1002"/>
      <c r="J205" s="1003"/>
      <c r="K205" s="1004"/>
      <c r="L205" s="1005"/>
      <c r="M205" s="798"/>
      <c r="N205" s="799"/>
      <c r="O205" s="798"/>
      <c r="P205" s="800"/>
      <c r="Q205" s="691"/>
      <c r="R205" s="692"/>
    </row>
    <row r="206" spans="1:18" ht="15.75" thickBot="1" x14ac:dyDescent="0.3">
      <c r="A206" s="144"/>
      <c r="B206" s="546"/>
      <c r="C206" s="549" t="s">
        <v>269</v>
      </c>
      <c r="D206" s="390" t="s">
        <v>209</v>
      </c>
      <c r="E206" s="819"/>
      <c r="F206" s="820"/>
      <c r="G206" s="821"/>
      <c r="H206" s="822"/>
      <c r="I206" s="1006"/>
      <c r="J206" s="1007"/>
      <c r="K206" s="1008"/>
      <c r="L206" s="1009"/>
      <c r="M206" s="801"/>
      <c r="N206" s="802"/>
      <c r="O206" s="801"/>
      <c r="P206" s="742"/>
      <c r="Q206" s="697"/>
      <c r="R206" s="698"/>
    </row>
    <row r="207" spans="1:18" x14ac:dyDescent="0.25">
      <c r="D207" s="631" t="s">
        <v>423</v>
      </c>
      <c r="E207" s="25"/>
      <c r="F207" s="25"/>
      <c r="G207" s="35"/>
      <c r="H207" s="35"/>
    </row>
    <row r="208" spans="1:18" ht="15.75" thickBot="1" x14ac:dyDescent="0.3">
      <c r="E208" s="25"/>
      <c r="F208" s="25"/>
      <c r="G208" s="35"/>
      <c r="H208" s="35"/>
    </row>
    <row r="209" spans="1:18" x14ac:dyDescent="0.25">
      <c r="A209" s="9"/>
      <c r="B209" s="10"/>
      <c r="C209" s="9"/>
      <c r="D209" s="11"/>
      <c r="E209" s="124" t="s">
        <v>200</v>
      </c>
      <c r="F209" s="101"/>
      <c r="G209" s="100" t="s">
        <v>202</v>
      </c>
      <c r="H209" s="101"/>
      <c r="I209" s="887" t="s">
        <v>419</v>
      </c>
      <c r="J209" s="888"/>
      <c r="K209" s="887" t="s">
        <v>203</v>
      </c>
      <c r="L209" s="889"/>
      <c r="M209" s="39" t="s">
        <v>210</v>
      </c>
      <c r="N209" s="40"/>
      <c r="O209" s="41" t="s">
        <v>211</v>
      </c>
      <c r="P209" s="40"/>
      <c r="Q209" s="41" t="s">
        <v>211</v>
      </c>
      <c r="R209" s="40"/>
    </row>
    <row r="210" spans="1:18" ht="15.75" thickBot="1" x14ac:dyDescent="0.3">
      <c r="A210" s="36"/>
      <c r="B210" s="37"/>
      <c r="C210" s="36"/>
      <c r="D210" s="38"/>
      <c r="E210" s="122" t="s">
        <v>417</v>
      </c>
      <c r="F210" s="123"/>
      <c r="G210" s="122" t="s">
        <v>418</v>
      </c>
      <c r="H210" s="123"/>
      <c r="I210" s="890" t="s">
        <v>201</v>
      </c>
      <c r="J210" s="891"/>
      <c r="K210" s="892" t="s">
        <v>420</v>
      </c>
      <c r="L210" s="893"/>
      <c r="M210" s="42" t="s">
        <v>421</v>
      </c>
      <c r="N210" s="43"/>
      <c r="O210" s="42" t="s">
        <v>408</v>
      </c>
      <c r="P210" s="43"/>
      <c r="Q210" s="42" t="s">
        <v>422</v>
      </c>
      <c r="R210" s="43"/>
    </row>
    <row r="211" spans="1:18" ht="15.75" thickBot="1" x14ac:dyDescent="0.3">
      <c r="A211" s="15"/>
      <c r="B211" s="16"/>
      <c r="C211" s="79"/>
      <c r="D211" s="80"/>
      <c r="E211" s="79"/>
      <c r="F211" s="48"/>
      <c r="G211" s="49"/>
      <c r="H211" s="50"/>
      <c r="I211" s="1010"/>
      <c r="J211" s="911"/>
      <c r="K211" s="912"/>
      <c r="L211" s="911"/>
      <c r="M211" s="47"/>
      <c r="N211" s="20"/>
      <c r="O211" s="32"/>
      <c r="P211" s="33"/>
      <c r="R211" s="537"/>
    </row>
    <row r="212" spans="1:18" x14ac:dyDescent="0.25">
      <c r="A212" s="127"/>
      <c r="B212" s="503" t="s">
        <v>86</v>
      </c>
      <c r="C212" s="127" t="s">
        <v>87</v>
      </c>
      <c r="D212" s="128" t="s">
        <v>88</v>
      </c>
      <c r="E212" s="130" t="s">
        <v>102</v>
      </c>
      <c r="F212" s="130" t="s">
        <v>103</v>
      </c>
      <c r="G212" s="130" t="s">
        <v>102</v>
      </c>
      <c r="H212" s="130" t="s">
        <v>103</v>
      </c>
      <c r="I212" s="947" t="s">
        <v>102</v>
      </c>
      <c r="J212" s="948" t="s">
        <v>103</v>
      </c>
      <c r="K212" s="948" t="s">
        <v>102</v>
      </c>
      <c r="L212" s="949" t="s">
        <v>103</v>
      </c>
      <c r="M212" s="131" t="s">
        <v>102</v>
      </c>
      <c r="N212" s="132" t="s">
        <v>103</v>
      </c>
      <c r="O212" s="131" t="s">
        <v>102</v>
      </c>
      <c r="P212" s="132" t="s">
        <v>103</v>
      </c>
      <c r="Q212" s="131" t="s">
        <v>102</v>
      </c>
      <c r="R212" s="133" t="s">
        <v>103</v>
      </c>
    </row>
    <row r="213" spans="1:18" ht="15.75" thickBot="1" x14ac:dyDescent="0.3">
      <c r="A213" s="129"/>
      <c r="B213" s="504" t="s">
        <v>89</v>
      </c>
      <c r="C213" s="531" t="s">
        <v>104</v>
      </c>
      <c r="D213" s="532"/>
      <c r="E213" s="533" t="s">
        <v>105</v>
      </c>
      <c r="F213" s="533" t="s">
        <v>105</v>
      </c>
      <c r="G213" s="533" t="s">
        <v>105</v>
      </c>
      <c r="H213" s="533" t="s">
        <v>105</v>
      </c>
      <c r="I213" s="950" t="s">
        <v>105</v>
      </c>
      <c r="J213" s="951" t="s">
        <v>105</v>
      </c>
      <c r="K213" s="951" t="s">
        <v>105</v>
      </c>
      <c r="L213" s="952" t="s">
        <v>105</v>
      </c>
      <c r="M213" s="534" t="s">
        <v>105</v>
      </c>
      <c r="N213" s="535" t="s">
        <v>105</v>
      </c>
      <c r="O213" s="534" t="s">
        <v>105</v>
      </c>
      <c r="P213" s="535" t="s">
        <v>105</v>
      </c>
      <c r="Q213" s="534" t="s">
        <v>105</v>
      </c>
      <c r="R213" s="574" t="s">
        <v>105</v>
      </c>
    </row>
    <row r="214" spans="1:18" ht="16.5" thickTop="1" thickBot="1" x14ac:dyDescent="0.3">
      <c r="A214" s="21"/>
      <c r="B214" s="22" t="s">
        <v>90</v>
      </c>
      <c r="C214" s="526"/>
      <c r="D214" s="527" t="s">
        <v>106</v>
      </c>
      <c r="E214" s="661">
        <f>E217+E220+E225</f>
        <v>77963.23000000001</v>
      </c>
      <c r="F214" s="661">
        <f t="shared" ref="F214:H214" si="27">F217+F220+F225</f>
        <v>0</v>
      </c>
      <c r="G214" s="661">
        <f t="shared" si="27"/>
        <v>0</v>
      </c>
      <c r="H214" s="661">
        <f t="shared" si="27"/>
        <v>0</v>
      </c>
      <c r="I214" s="903">
        <f>I217+I220+I222+I225</f>
        <v>83760</v>
      </c>
      <c r="J214" s="1011">
        <f t="shared" ref="J214:R214" si="28">J217+J220+J222+J225</f>
        <v>0</v>
      </c>
      <c r="K214" s="1011">
        <f t="shared" si="28"/>
        <v>0</v>
      </c>
      <c r="L214" s="1011">
        <f t="shared" si="28"/>
        <v>0</v>
      </c>
      <c r="M214" s="700">
        <f t="shared" si="28"/>
        <v>76620</v>
      </c>
      <c r="N214" s="700">
        <f t="shared" si="28"/>
        <v>0</v>
      </c>
      <c r="O214" s="700">
        <f t="shared" si="28"/>
        <v>76620</v>
      </c>
      <c r="P214" s="700">
        <f t="shared" si="28"/>
        <v>0</v>
      </c>
      <c r="Q214" s="700">
        <f t="shared" si="28"/>
        <v>76620</v>
      </c>
      <c r="R214" s="700">
        <f t="shared" si="28"/>
        <v>0</v>
      </c>
    </row>
    <row r="215" spans="1:18" x14ac:dyDescent="0.25">
      <c r="A215" s="146"/>
      <c r="B215" s="505">
        <v>1</v>
      </c>
      <c r="C215" s="506" t="s">
        <v>163</v>
      </c>
      <c r="D215" s="198"/>
      <c r="E215" s="744"/>
      <c r="F215" s="702"/>
      <c r="G215" s="703"/>
      <c r="H215" s="704"/>
      <c r="I215" s="932"/>
      <c r="J215" s="933"/>
      <c r="K215" s="904"/>
      <c r="L215" s="905"/>
      <c r="M215" s="726"/>
      <c r="N215" s="727"/>
      <c r="O215" s="726"/>
      <c r="P215" s="727"/>
      <c r="Q215" s="826"/>
      <c r="R215" s="730"/>
    </row>
    <row r="216" spans="1:18" x14ac:dyDescent="0.25">
      <c r="A216" s="191"/>
      <c r="B216" s="199"/>
      <c r="C216" s="191" t="s">
        <v>269</v>
      </c>
      <c r="D216" s="199" t="s">
        <v>108</v>
      </c>
      <c r="E216" s="735"/>
      <c r="F216" s="706"/>
      <c r="G216" s="707"/>
      <c r="H216" s="708"/>
      <c r="I216" s="942"/>
      <c r="J216" s="943"/>
      <c r="K216" s="906"/>
      <c r="L216" s="907"/>
      <c r="M216" s="691"/>
      <c r="N216" s="692"/>
      <c r="O216" s="691"/>
      <c r="P216" s="692"/>
      <c r="Q216" s="827"/>
      <c r="R216" s="692"/>
    </row>
    <row r="217" spans="1:18" x14ac:dyDescent="0.25">
      <c r="A217" s="189"/>
      <c r="B217" s="202"/>
      <c r="C217" s="538" t="s">
        <v>269</v>
      </c>
      <c r="D217" s="204" t="s">
        <v>108</v>
      </c>
      <c r="E217" s="734">
        <v>74352.97</v>
      </c>
      <c r="F217" s="710"/>
      <c r="G217" s="711"/>
      <c r="H217" s="712"/>
      <c r="I217" s="942">
        <f>'Rozpočet na rok 2023 - výdavky'!G206</f>
        <v>83060</v>
      </c>
      <c r="J217" s="943"/>
      <c r="K217" s="906"/>
      <c r="L217" s="907"/>
      <c r="M217" s="694">
        <v>75920</v>
      </c>
      <c r="N217" s="695"/>
      <c r="O217" s="694">
        <v>75920</v>
      </c>
      <c r="P217" s="695"/>
      <c r="Q217" s="828">
        <v>75920</v>
      </c>
      <c r="R217" s="695"/>
    </row>
    <row r="218" spans="1:18" x14ac:dyDescent="0.25">
      <c r="A218" s="104"/>
      <c r="B218" s="205">
        <v>2</v>
      </c>
      <c r="C218" s="539" t="s">
        <v>100</v>
      </c>
      <c r="D218" s="393"/>
      <c r="E218" s="666"/>
      <c r="F218" s="667"/>
      <c r="G218" s="677"/>
      <c r="H218" s="668"/>
      <c r="I218" s="936"/>
      <c r="J218" s="907"/>
      <c r="K218" s="906"/>
      <c r="L218" s="907"/>
      <c r="M218" s="691"/>
      <c r="N218" s="692"/>
      <c r="O218" s="691"/>
      <c r="P218" s="692"/>
      <c r="Q218" s="827"/>
      <c r="R218" s="692"/>
    </row>
    <row r="219" spans="1:18" x14ac:dyDescent="0.25">
      <c r="A219" s="104"/>
      <c r="B219" s="397"/>
      <c r="C219" s="540" t="s">
        <v>270</v>
      </c>
      <c r="D219" s="639" t="s">
        <v>298</v>
      </c>
      <c r="E219" s="666"/>
      <c r="F219" s="667"/>
      <c r="G219" s="677"/>
      <c r="H219" s="668"/>
      <c r="I219" s="936"/>
      <c r="J219" s="907"/>
      <c r="K219" s="906"/>
      <c r="L219" s="907"/>
      <c r="M219" s="691"/>
      <c r="N219" s="692"/>
      <c r="O219" s="691"/>
      <c r="P219" s="692"/>
      <c r="Q219" s="827"/>
      <c r="R219" s="692"/>
    </row>
    <row r="220" spans="1:18" x14ac:dyDescent="0.25">
      <c r="A220" s="178"/>
      <c r="B220" s="398"/>
      <c r="C220" s="541" t="s">
        <v>270</v>
      </c>
      <c r="D220" s="639" t="s">
        <v>298</v>
      </c>
      <c r="E220" s="671">
        <v>2830.19</v>
      </c>
      <c r="F220" s="672"/>
      <c r="G220" s="673"/>
      <c r="H220" s="674"/>
      <c r="I220" s="936"/>
      <c r="J220" s="907"/>
      <c r="K220" s="906"/>
      <c r="L220" s="907"/>
      <c r="M220" s="694"/>
      <c r="N220" s="695"/>
      <c r="O220" s="694"/>
      <c r="P220" s="695"/>
      <c r="Q220" s="828"/>
      <c r="R220" s="695"/>
    </row>
    <row r="221" spans="1:18" x14ac:dyDescent="0.25">
      <c r="A221" s="104"/>
      <c r="B221" s="397"/>
      <c r="C221" s="540"/>
      <c r="D221" s="413"/>
      <c r="E221" s="666"/>
      <c r="F221" s="667"/>
      <c r="G221" s="677"/>
      <c r="H221" s="668"/>
      <c r="I221" s="936"/>
      <c r="J221" s="907"/>
      <c r="K221" s="906"/>
      <c r="L221" s="907"/>
      <c r="M221" s="691"/>
      <c r="N221" s="692"/>
      <c r="O221" s="691"/>
      <c r="P221" s="692"/>
      <c r="Q221" s="827"/>
      <c r="R221" s="692"/>
    </row>
    <row r="222" spans="1:18" x14ac:dyDescent="0.25">
      <c r="A222" s="178"/>
      <c r="B222" s="398"/>
      <c r="C222" s="541" t="s">
        <v>270</v>
      </c>
      <c r="D222" s="414" t="s">
        <v>281</v>
      </c>
      <c r="E222" s="671"/>
      <c r="F222" s="672"/>
      <c r="G222" s="673"/>
      <c r="H222" s="674"/>
      <c r="I222" s="936"/>
      <c r="J222" s="907"/>
      <c r="K222" s="906"/>
      <c r="L222" s="907"/>
      <c r="M222" s="829"/>
      <c r="N222" s="830"/>
      <c r="O222" s="829"/>
      <c r="P222" s="695"/>
      <c r="Q222" s="828"/>
      <c r="R222" s="695"/>
    </row>
    <row r="223" spans="1:18" x14ac:dyDescent="0.25">
      <c r="A223" s="104"/>
      <c r="B223" s="205">
        <v>3</v>
      </c>
      <c r="C223" s="507" t="s">
        <v>164</v>
      </c>
      <c r="D223" s="206"/>
      <c r="E223" s="666"/>
      <c r="F223" s="667"/>
      <c r="G223" s="677"/>
      <c r="H223" s="668"/>
      <c r="I223" s="936"/>
      <c r="J223" s="907"/>
      <c r="K223" s="906"/>
      <c r="L223" s="907"/>
      <c r="M223" s="691"/>
      <c r="N223" s="692"/>
      <c r="O223" s="691"/>
      <c r="P223" s="692"/>
      <c r="Q223" s="827"/>
      <c r="R223" s="692"/>
    </row>
    <row r="224" spans="1:18" x14ac:dyDescent="0.25">
      <c r="A224" s="104"/>
      <c r="B224" s="397"/>
      <c r="C224" s="213" t="s">
        <v>271</v>
      </c>
      <c r="D224" s="397" t="s">
        <v>101</v>
      </c>
      <c r="E224" s="666"/>
      <c r="F224" s="667"/>
      <c r="G224" s="677"/>
      <c r="H224" s="668"/>
      <c r="I224" s="936"/>
      <c r="J224" s="907"/>
      <c r="K224" s="906"/>
      <c r="L224" s="907"/>
      <c r="M224" s="691"/>
      <c r="N224" s="692"/>
      <c r="O224" s="691"/>
      <c r="P224" s="692"/>
      <c r="Q224" s="827"/>
      <c r="R224" s="692"/>
    </row>
    <row r="225" spans="1:18" ht="15.75" thickBot="1" x14ac:dyDescent="0.3">
      <c r="A225" s="179"/>
      <c r="B225" s="391"/>
      <c r="C225" s="214" t="s">
        <v>271</v>
      </c>
      <c r="D225" s="391" t="s">
        <v>101</v>
      </c>
      <c r="E225" s="678">
        <v>780.07</v>
      </c>
      <c r="F225" s="823"/>
      <c r="G225" s="824"/>
      <c r="H225" s="825"/>
      <c r="I225" s="977">
        <v>700</v>
      </c>
      <c r="J225" s="980"/>
      <c r="K225" s="982"/>
      <c r="L225" s="971"/>
      <c r="M225" s="697">
        <v>700</v>
      </c>
      <c r="N225" s="698"/>
      <c r="O225" s="697">
        <v>700</v>
      </c>
      <c r="P225" s="698"/>
      <c r="Q225" s="831">
        <v>700</v>
      </c>
      <c r="R225" s="698"/>
    </row>
    <row r="226" spans="1:18" x14ac:dyDescent="0.25">
      <c r="E226" s="25"/>
      <c r="F226" s="25"/>
    </row>
    <row r="227" spans="1:18" ht="15.75" thickBot="1" x14ac:dyDescent="0.3">
      <c r="E227" s="25"/>
      <c r="F227" s="25"/>
    </row>
    <row r="228" spans="1:18" x14ac:dyDescent="0.25">
      <c r="A228" s="9"/>
      <c r="B228" s="10"/>
      <c r="C228" s="9"/>
      <c r="D228" s="11"/>
      <c r="E228" s="124" t="s">
        <v>200</v>
      </c>
      <c r="F228" s="101"/>
      <c r="G228" s="100" t="s">
        <v>202</v>
      </c>
      <c r="H228" s="101"/>
      <c r="I228" s="887" t="s">
        <v>419</v>
      </c>
      <c r="J228" s="888"/>
      <c r="K228" s="887" t="s">
        <v>203</v>
      </c>
      <c r="L228" s="889"/>
      <c r="M228" s="39" t="s">
        <v>210</v>
      </c>
      <c r="N228" s="40"/>
      <c r="O228" s="41" t="s">
        <v>211</v>
      </c>
      <c r="P228" s="40"/>
      <c r="Q228" s="41" t="s">
        <v>211</v>
      </c>
      <c r="R228" s="40"/>
    </row>
    <row r="229" spans="1:18" ht="15.75" thickBot="1" x14ac:dyDescent="0.3">
      <c r="A229" s="12"/>
      <c r="B229" s="13"/>
      <c r="C229" s="12"/>
      <c r="D229" s="14"/>
      <c r="E229" s="122" t="s">
        <v>417</v>
      </c>
      <c r="F229" s="123"/>
      <c r="G229" s="122" t="s">
        <v>418</v>
      </c>
      <c r="H229" s="123"/>
      <c r="I229" s="890" t="s">
        <v>201</v>
      </c>
      <c r="J229" s="891"/>
      <c r="K229" s="892" t="s">
        <v>420</v>
      </c>
      <c r="L229" s="893"/>
      <c r="M229" s="42" t="s">
        <v>421</v>
      </c>
      <c r="N229" s="43"/>
      <c r="O229" s="42" t="s">
        <v>408</v>
      </c>
      <c r="P229" s="43"/>
      <c r="Q229" s="42" t="s">
        <v>422</v>
      </c>
      <c r="R229" s="43"/>
    </row>
    <row r="230" spans="1:18" ht="15.75" thickBot="1" x14ac:dyDescent="0.3">
      <c r="A230" s="15"/>
      <c r="B230" s="16"/>
      <c r="C230" s="15"/>
      <c r="D230" s="16"/>
      <c r="E230" s="15"/>
      <c r="F230" s="17"/>
      <c r="G230" s="18"/>
      <c r="H230" s="19"/>
      <c r="I230" s="894"/>
      <c r="J230" s="895"/>
      <c r="K230" s="896"/>
      <c r="L230" s="895"/>
      <c r="M230" s="47"/>
      <c r="N230" s="20"/>
      <c r="O230" s="47"/>
      <c r="P230" s="20"/>
      <c r="Q230" s="47"/>
      <c r="R230" s="20"/>
    </row>
    <row r="231" spans="1:18" x14ac:dyDescent="0.25">
      <c r="A231" s="127"/>
      <c r="B231" s="503" t="s">
        <v>86</v>
      </c>
      <c r="C231" s="127" t="s">
        <v>87</v>
      </c>
      <c r="D231" s="128" t="s">
        <v>88</v>
      </c>
      <c r="E231" s="130" t="s">
        <v>102</v>
      </c>
      <c r="F231" s="130" t="s">
        <v>103</v>
      </c>
      <c r="G231" s="130" t="s">
        <v>102</v>
      </c>
      <c r="H231" s="130" t="s">
        <v>103</v>
      </c>
      <c r="I231" s="897" t="s">
        <v>102</v>
      </c>
      <c r="J231" s="898" t="s">
        <v>103</v>
      </c>
      <c r="K231" s="898" t="s">
        <v>102</v>
      </c>
      <c r="L231" s="899" t="s">
        <v>103</v>
      </c>
      <c r="M231" s="131" t="s">
        <v>102</v>
      </c>
      <c r="N231" s="132" t="s">
        <v>103</v>
      </c>
      <c r="O231" s="131" t="s">
        <v>102</v>
      </c>
      <c r="P231" s="132" t="s">
        <v>103</v>
      </c>
      <c r="Q231" s="131" t="s">
        <v>102</v>
      </c>
      <c r="R231" s="133" t="s">
        <v>103</v>
      </c>
    </row>
    <row r="232" spans="1:18" ht="15.75" thickBot="1" x14ac:dyDescent="0.3">
      <c r="A232" s="129"/>
      <c r="B232" s="504" t="s">
        <v>89</v>
      </c>
      <c r="C232" s="531" t="s">
        <v>104</v>
      </c>
      <c r="D232" s="532"/>
      <c r="E232" s="533" t="s">
        <v>105</v>
      </c>
      <c r="F232" s="533" t="s">
        <v>105</v>
      </c>
      <c r="G232" s="533" t="s">
        <v>105</v>
      </c>
      <c r="H232" s="533" t="s">
        <v>105</v>
      </c>
      <c r="I232" s="900" t="s">
        <v>105</v>
      </c>
      <c r="J232" s="901" t="s">
        <v>105</v>
      </c>
      <c r="K232" s="901" t="s">
        <v>105</v>
      </c>
      <c r="L232" s="902" t="s">
        <v>105</v>
      </c>
      <c r="M232" s="534" t="s">
        <v>105</v>
      </c>
      <c r="N232" s="535" t="s">
        <v>105</v>
      </c>
      <c r="O232" s="534" t="s">
        <v>105</v>
      </c>
      <c r="P232" s="535" t="s">
        <v>105</v>
      </c>
      <c r="Q232" s="534" t="s">
        <v>105</v>
      </c>
      <c r="R232" s="574" t="s">
        <v>105</v>
      </c>
    </row>
    <row r="233" spans="1:18" ht="16.5" thickTop="1" thickBot="1" x14ac:dyDescent="0.3">
      <c r="A233" s="21"/>
      <c r="B233" s="22"/>
      <c r="C233" s="526"/>
      <c r="D233" s="527"/>
      <c r="E233" s="29"/>
      <c r="F233" s="30"/>
      <c r="G233" s="46"/>
      <c r="H233" s="30"/>
      <c r="I233" s="1012"/>
      <c r="J233" s="1013"/>
      <c r="K233" s="1014"/>
      <c r="L233" s="1015"/>
      <c r="M233" s="528"/>
      <c r="N233" s="529"/>
      <c r="O233" s="528"/>
      <c r="P233" s="530"/>
      <c r="Q233" s="611"/>
      <c r="R233" s="612"/>
    </row>
    <row r="234" spans="1:18" x14ac:dyDescent="0.25">
      <c r="A234" s="146"/>
      <c r="B234" s="505"/>
      <c r="C234" s="506"/>
      <c r="D234" s="147" t="s">
        <v>165</v>
      </c>
      <c r="E234" s="744">
        <v>238957.76</v>
      </c>
      <c r="F234" s="744">
        <v>75709.899999999994</v>
      </c>
      <c r="G234" s="744"/>
      <c r="H234" s="744"/>
      <c r="I234" s="935">
        <f>I10+I36+I50+I69+I86+I97+I108+I150+I161+I172+I200+I214</f>
        <v>334589</v>
      </c>
      <c r="J234" s="935">
        <f t="shared" ref="J234:R234" si="29">J10+J36+J50+J69+J86+J97+J108+J150+J161+J172+J200+J214</f>
        <v>23000</v>
      </c>
      <c r="K234" s="935">
        <f t="shared" si="29"/>
        <v>0</v>
      </c>
      <c r="L234" s="935">
        <f t="shared" si="29"/>
        <v>0</v>
      </c>
      <c r="M234" s="841">
        <f t="shared" si="29"/>
        <v>314739</v>
      </c>
      <c r="N234" s="841">
        <f t="shared" si="29"/>
        <v>10000</v>
      </c>
      <c r="O234" s="841">
        <f t="shared" si="29"/>
        <v>317919</v>
      </c>
      <c r="P234" s="841">
        <f t="shared" si="29"/>
        <v>10000</v>
      </c>
      <c r="Q234" s="841">
        <f t="shared" si="29"/>
        <v>317919</v>
      </c>
      <c r="R234" s="841">
        <f t="shared" si="29"/>
        <v>10000</v>
      </c>
    </row>
    <row r="235" spans="1:18" x14ac:dyDescent="0.25">
      <c r="A235" s="191"/>
      <c r="B235" s="199"/>
      <c r="C235" s="191"/>
      <c r="D235" s="192" t="s">
        <v>166</v>
      </c>
      <c r="E235" s="735">
        <v>197271.84</v>
      </c>
      <c r="F235" s="735"/>
      <c r="G235" s="707"/>
      <c r="H235" s="706"/>
      <c r="I235" s="935">
        <f>I122-I136</f>
        <v>243800</v>
      </c>
      <c r="J235" s="935">
        <f t="shared" ref="J235:R235" si="30">J122-J136</f>
        <v>0</v>
      </c>
      <c r="K235" s="935">
        <f t="shared" si="30"/>
        <v>0</v>
      </c>
      <c r="L235" s="935">
        <f t="shared" si="30"/>
        <v>0</v>
      </c>
      <c r="M235" s="841">
        <f t="shared" si="30"/>
        <v>205000</v>
      </c>
      <c r="N235" s="841">
        <f t="shared" si="30"/>
        <v>0</v>
      </c>
      <c r="O235" s="841">
        <f t="shared" si="30"/>
        <v>207360</v>
      </c>
      <c r="P235" s="841">
        <f t="shared" si="30"/>
        <v>0</v>
      </c>
      <c r="Q235" s="841">
        <f t="shared" si="30"/>
        <v>207360</v>
      </c>
      <c r="R235" s="841">
        <f t="shared" si="30"/>
        <v>0</v>
      </c>
    </row>
    <row r="236" spans="1:18" x14ac:dyDescent="0.25">
      <c r="A236" s="191"/>
      <c r="B236" s="199"/>
      <c r="C236" s="191"/>
      <c r="D236" s="610" t="s">
        <v>410</v>
      </c>
      <c r="E236" s="735">
        <f>E136</f>
        <v>8052.64</v>
      </c>
      <c r="F236" s="706"/>
      <c r="G236" s="707"/>
      <c r="H236" s="706"/>
      <c r="I236" s="935">
        <f>I136</f>
        <v>3800</v>
      </c>
      <c r="J236" s="935">
        <f t="shared" ref="J236:R236" si="31">J136</f>
        <v>0</v>
      </c>
      <c r="K236" s="935">
        <f t="shared" si="31"/>
        <v>0</v>
      </c>
      <c r="L236" s="935">
        <f t="shared" si="31"/>
        <v>0</v>
      </c>
      <c r="M236" s="841">
        <f t="shared" si="31"/>
        <v>4500</v>
      </c>
      <c r="N236" s="841">
        <f t="shared" si="31"/>
        <v>0</v>
      </c>
      <c r="O236" s="841">
        <f t="shared" si="31"/>
        <v>4500</v>
      </c>
      <c r="P236" s="841">
        <f t="shared" si="31"/>
        <v>0</v>
      </c>
      <c r="Q236" s="841">
        <f t="shared" si="31"/>
        <v>4500</v>
      </c>
      <c r="R236" s="841">
        <f t="shared" si="31"/>
        <v>0</v>
      </c>
    </row>
    <row r="237" spans="1:18" x14ac:dyDescent="0.25">
      <c r="A237" s="104"/>
      <c r="B237" s="205"/>
      <c r="C237" s="507"/>
      <c r="D237" s="215" t="s">
        <v>167</v>
      </c>
      <c r="E237" s="832">
        <f>SUM(E234:E236)</f>
        <v>444282.24</v>
      </c>
      <c r="F237" s="832"/>
      <c r="G237" s="832"/>
      <c r="H237" s="832"/>
      <c r="I237" s="1016">
        <f>SUM(I234:I236)</f>
        <v>582189</v>
      </c>
      <c r="J237" s="1016"/>
      <c r="K237" s="1016">
        <f t="shared" ref="K237" si="32">SUM(K234:K236)</f>
        <v>0</v>
      </c>
      <c r="L237" s="1016"/>
      <c r="M237" s="842">
        <f>SUM(M234:M236)</f>
        <v>524239</v>
      </c>
      <c r="N237" s="842"/>
      <c r="O237" s="842">
        <f t="shared" ref="O237:Q237" si="33">SUM(O234:O236)</f>
        <v>529779</v>
      </c>
      <c r="P237" s="842"/>
      <c r="Q237" s="842">
        <f t="shared" si="33"/>
        <v>529779</v>
      </c>
      <c r="R237" s="842"/>
    </row>
    <row r="238" spans="1:18" x14ac:dyDescent="0.25">
      <c r="A238" s="104"/>
      <c r="B238" s="94"/>
      <c r="C238" s="104"/>
      <c r="D238" s="158"/>
      <c r="E238" s="779"/>
      <c r="F238" s="635"/>
      <c r="G238" s="779"/>
      <c r="H238" s="635"/>
      <c r="I238" s="985"/>
      <c r="J238" s="1017"/>
      <c r="K238" s="985"/>
      <c r="L238" s="1017"/>
      <c r="M238" s="843"/>
      <c r="N238" s="658"/>
      <c r="O238" s="843"/>
      <c r="P238" s="844"/>
      <c r="Q238" s="843"/>
      <c r="R238" s="658"/>
    </row>
    <row r="239" spans="1:18" x14ac:dyDescent="0.25">
      <c r="A239" s="112"/>
      <c r="B239" s="525"/>
      <c r="C239" s="112"/>
      <c r="D239" s="216" t="s">
        <v>168</v>
      </c>
      <c r="E239" s="833"/>
      <c r="F239" s="834">
        <v>75709.899999999994</v>
      </c>
      <c r="G239" s="834"/>
      <c r="H239" s="834"/>
      <c r="I239" s="934"/>
      <c r="J239" s="1018">
        <f>J234+J235+J236</f>
        <v>23000</v>
      </c>
      <c r="K239" s="1019"/>
      <c r="L239" s="1018"/>
      <c r="M239" s="845"/>
      <c r="N239" s="846">
        <v>10000</v>
      </c>
      <c r="O239" s="842"/>
      <c r="P239" s="847">
        <v>10000</v>
      </c>
      <c r="Q239" s="842"/>
      <c r="R239" s="846">
        <v>10000</v>
      </c>
    </row>
    <row r="240" spans="1:18" x14ac:dyDescent="0.25">
      <c r="A240" s="104"/>
      <c r="B240" s="94"/>
      <c r="C240" s="104"/>
      <c r="D240" s="65"/>
      <c r="E240" s="779"/>
      <c r="F240" s="635"/>
      <c r="G240" s="835"/>
      <c r="H240" s="836"/>
      <c r="I240" s="1020"/>
      <c r="J240" s="1021"/>
      <c r="K240" s="1020"/>
      <c r="L240" s="1017"/>
      <c r="M240" s="843"/>
      <c r="N240" s="658"/>
      <c r="O240" s="843"/>
      <c r="P240" s="844"/>
      <c r="Q240" s="843"/>
      <c r="R240" s="658"/>
    </row>
    <row r="241" spans="1:18" ht="15.75" thickBot="1" x14ac:dyDescent="0.3">
      <c r="A241" s="106"/>
      <c r="B241" s="108"/>
      <c r="C241" s="106"/>
      <c r="D241" s="217" t="s">
        <v>220</v>
      </c>
      <c r="E241" s="837">
        <v>8118.48</v>
      </c>
      <c r="F241" s="838"/>
      <c r="G241" s="839"/>
      <c r="H241" s="840"/>
      <c r="I241" s="1022"/>
      <c r="J241" s="1023"/>
      <c r="K241" s="1022"/>
      <c r="L241" s="1024"/>
      <c r="M241" s="848"/>
      <c r="N241" s="849"/>
      <c r="O241" s="848"/>
      <c r="P241" s="850"/>
      <c r="Q241" s="848"/>
      <c r="R241" s="849"/>
    </row>
    <row r="242" spans="1:18" x14ac:dyDescent="0.25">
      <c r="D242" s="25"/>
      <c r="G242" s="26"/>
      <c r="H242" s="26"/>
      <c r="I242" s="26"/>
      <c r="J242" s="26"/>
      <c r="K242" s="26"/>
    </row>
    <row r="243" spans="1:18" x14ac:dyDescent="0.25">
      <c r="D243" s="25"/>
      <c r="G243" s="26"/>
      <c r="H243" s="26"/>
      <c r="I243" s="26"/>
      <c r="J243" s="26"/>
      <c r="K243" s="26"/>
    </row>
    <row r="244" spans="1:18" x14ac:dyDescent="0.25">
      <c r="D244" s="25"/>
      <c r="G244" s="26"/>
      <c r="H244" s="26"/>
      <c r="I244" s="26"/>
      <c r="J244" s="26"/>
      <c r="K244" s="26"/>
    </row>
    <row r="245" spans="1:18" x14ac:dyDescent="0.25">
      <c r="D245" s="25"/>
      <c r="G245" s="26"/>
      <c r="H245" s="26"/>
      <c r="I245" s="26"/>
      <c r="J245" s="26"/>
      <c r="K245" s="26"/>
    </row>
    <row r="246" spans="1:18" x14ac:dyDescent="0.25">
      <c r="D246" s="25"/>
      <c r="G246" s="26"/>
      <c r="H246" s="26"/>
      <c r="I246" s="26"/>
      <c r="J246" s="26"/>
      <c r="K246" s="26"/>
    </row>
    <row r="247" spans="1:18" x14ac:dyDescent="0.25">
      <c r="D247" s="25"/>
      <c r="G247" s="26"/>
      <c r="H247" s="26"/>
      <c r="I247" s="26"/>
      <c r="J247" s="26"/>
      <c r="K247" s="26"/>
    </row>
  </sheetData>
  <pageMargins left="0" right="0" top="0.74803149606299213" bottom="0.74803149606299213" header="0.31496062992125984" footer="0.31496062992125984"/>
  <pageSetup paperSize="9" scale="7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52"/>
  <sheetViews>
    <sheetView workbookViewId="0">
      <selection activeCell="M24" sqref="M24"/>
    </sheetView>
  </sheetViews>
  <sheetFormatPr defaultRowHeight="15" x14ac:dyDescent="0.25"/>
  <cols>
    <col min="4" max="4" width="32.85546875" customWidth="1"/>
    <col min="5" max="5" width="13.28515625" customWidth="1"/>
    <col min="6" max="6" width="15.5703125" customWidth="1"/>
    <col min="7" max="7" width="12.5703125" customWidth="1"/>
    <col min="8" max="8" width="12.28515625" customWidth="1"/>
    <col min="9" max="9" width="10.5703125" customWidth="1"/>
  </cols>
  <sheetData>
    <row r="1" spans="1:9" ht="18.75" x14ac:dyDescent="0.3">
      <c r="A1" s="349" t="s">
        <v>424</v>
      </c>
      <c r="B1" s="349"/>
      <c r="C1" s="349"/>
      <c r="D1" s="349"/>
    </row>
    <row r="2" spans="1:9" ht="15.75" thickBot="1" x14ac:dyDescent="0.3"/>
    <row r="3" spans="1:9" x14ac:dyDescent="0.25">
      <c r="A3" s="350"/>
      <c r="B3" s="351"/>
      <c r="C3" s="351"/>
      <c r="D3" s="351"/>
      <c r="E3" s="352" t="s">
        <v>1</v>
      </c>
      <c r="F3" s="1025" t="s">
        <v>1</v>
      </c>
      <c r="G3" s="359" t="s">
        <v>1</v>
      </c>
      <c r="H3" s="359" t="s">
        <v>1</v>
      </c>
      <c r="I3" s="359" t="s">
        <v>1</v>
      </c>
    </row>
    <row r="4" spans="1:9" x14ac:dyDescent="0.25">
      <c r="A4" s="353" t="s">
        <v>169</v>
      </c>
      <c r="B4" s="336"/>
      <c r="C4" s="336"/>
      <c r="D4" s="336"/>
      <c r="E4" s="354">
        <v>2022</v>
      </c>
      <c r="F4" s="1026">
        <v>2024</v>
      </c>
      <c r="G4" s="360">
        <v>2025</v>
      </c>
      <c r="H4" s="360">
        <v>2026</v>
      </c>
      <c r="I4" s="360">
        <v>2027</v>
      </c>
    </row>
    <row r="5" spans="1:9" ht="15.75" thickBot="1" x14ac:dyDescent="0.3">
      <c r="A5" s="355"/>
      <c r="B5" s="356"/>
      <c r="C5" s="356"/>
      <c r="D5" s="357"/>
      <c r="E5" s="358" t="s">
        <v>6</v>
      </c>
      <c r="F5" s="1027" t="s">
        <v>6</v>
      </c>
      <c r="G5" s="361" t="s">
        <v>5</v>
      </c>
      <c r="H5" s="361" t="s">
        <v>5</v>
      </c>
      <c r="I5" s="361" t="s">
        <v>5</v>
      </c>
    </row>
    <row r="6" spans="1:9" ht="15.75" thickBot="1" x14ac:dyDescent="0.3">
      <c r="A6" s="1031"/>
      <c r="B6" s="1032" t="s">
        <v>170</v>
      </c>
      <c r="C6" s="1033"/>
      <c r="D6" s="1034"/>
      <c r="E6" s="1463">
        <v>516419</v>
      </c>
      <c r="F6" s="1231">
        <f>'Rozpočet - príjmy viacročný'!I101</f>
        <v>595881</v>
      </c>
      <c r="G6" s="1035">
        <f>'Rozpočet - príjmy viacročný'!K101</f>
        <v>588631</v>
      </c>
      <c r="H6" s="1035">
        <f>'Rozpočet - príjmy viacročný'!L101</f>
        <v>588631</v>
      </c>
      <c r="I6" s="1035">
        <f>'Rozpočet - príjmy viacročný'!M101</f>
        <v>588581</v>
      </c>
    </row>
    <row r="7" spans="1:9" ht="15.75" thickBot="1" x14ac:dyDescent="0.3">
      <c r="A7" s="1036"/>
      <c r="B7" s="1037" t="s">
        <v>171</v>
      </c>
      <c r="C7" s="1038"/>
      <c r="D7" s="1039"/>
      <c r="E7" s="1464">
        <v>476213</v>
      </c>
      <c r="F7" s="1232">
        <f>'Rozpočet na rok 2023 - výdavky'!G229</f>
        <v>582709</v>
      </c>
      <c r="G7" s="1040">
        <f>'Viacročný rozpočet - výdavky'!M237</f>
        <v>524239</v>
      </c>
      <c r="H7" s="1040">
        <f>'Viacročný rozpočet - výdavky'!O237</f>
        <v>529779</v>
      </c>
      <c r="I7" s="1040">
        <f>'Viacročný rozpočet - výdavky'!Q237</f>
        <v>529779</v>
      </c>
    </row>
    <row r="8" spans="1:9" ht="15.75" thickBot="1" x14ac:dyDescent="0.3">
      <c r="A8" s="98"/>
      <c r="B8" s="421"/>
      <c r="C8" s="422"/>
      <c r="D8" s="27"/>
      <c r="E8" s="1465"/>
      <c r="F8" s="1030"/>
      <c r="G8" s="89"/>
      <c r="H8" s="89"/>
      <c r="I8" s="89"/>
    </row>
    <row r="9" spans="1:9" x14ac:dyDescent="0.25">
      <c r="A9" s="362"/>
      <c r="B9" s="363" t="s">
        <v>172</v>
      </c>
      <c r="C9" s="363"/>
      <c r="D9" s="364"/>
      <c r="E9" s="1466"/>
      <c r="F9" s="1028"/>
      <c r="G9" s="368"/>
      <c r="H9" s="368"/>
      <c r="I9" s="368"/>
    </row>
    <row r="10" spans="1:9" ht="15.75" thickBot="1" x14ac:dyDescent="0.3">
      <c r="A10" s="365"/>
      <c r="B10" s="366" t="s">
        <v>173</v>
      </c>
      <c r="C10" s="366"/>
      <c r="D10" s="367"/>
      <c r="E10" s="1467">
        <v>40206</v>
      </c>
      <c r="F10" s="1029">
        <f>F6-F7</f>
        <v>13172</v>
      </c>
      <c r="G10" s="369">
        <f>G6-G7</f>
        <v>64392</v>
      </c>
      <c r="H10" s="369">
        <f t="shared" ref="H10:I10" si="0">H6-H7</f>
        <v>58852</v>
      </c>
      <c r="I10" s="369">
        <f t="shared" si="0"/>
        <v>58802</v>
      </c>
    </row>
    <row r="11" spans="1:9" ht="15.75" thickBot="1" x14ac:dyDescent="0.3">
      <c r="A11" s="423"/>
      <c r="B11" s="424"/>
      <c r="C11" s="424"/>
      <c r="D11" s="425"/>
      <c r="E11" s="1468"/>
      <c r="F11" s="1059"/>
      <c r="G11" s="885"/>
      <c r="H11" s="426"/>
      <c r="I11" s="426"/>
    </row>
    <row r="12" spans="1:9" ht="15.75" thickBot="1" x14ac:dyDescent="0.3">
      <c r="A12" s="1041"/>
      <c r="B12" s="1042" t="s">
        <v>174</v>
      </c>
      <c r="C12" s="1043"/>
      <c r="D12" s="1044"/>
      <c r="E12" s="1469">
        <v>10000</v>
      </c>
      <c r="F12" s="1045">
        <v>10000</v>
      </c>
      <c r="G12" s="1044"/>
      <c r="H12" s="1044"/>
      <c r="I12" s="1044"/>
    </row>
    <row r="13" spans="1:9" ht="15.75" thickBot="1" x14ac:dyDescent="0.3">
      <c r="A13" s="1046"/>
      <c r="B13" s="1047" t="s">
        <v>175</v>
      </c>
      <c r="C13" s="1048"/>
      <c r="D13" s="1049"/>
      <c r="E13" s="1470">
        <v>48000</v>
      </c>
      <c r="F13" s="1050">
        <f>'Rozpočet na rok 2023 - výdavky'!H235</f>
        <v>23000</v>
      </c>
      <c r="G13" s="1051">
        <v>10000</v>
      </c>
      <c r="H13" s="1051">
        <f>'Viacročný rozpočet - výdavky'!P239</f>
        <v>10000</v>
      </c>
      <c r="I13" s="1051">
        <f>'Viacročný rozpočet - výdavky'!R239</f>
        <v>10000</v>
      </c>
    </row>
    <row r="14" spans="1:9" ht="15.75" thickBot="1" x14ac:dyDescent="0.3">
      <c r="A14" s="427"/>
      <c r="B14" s="421"/>
      <c r="C14" s="422"/>
      <c r="D14" s="428"/>
      <c r="E14" s="1471"/>
      <c r="F14" s="427"/>
      <c r="G14" s="427"/>
      <c r="H14" s="427"/>
      <c r="I14" s="427"/>
    </row>
    <row r="15" spans="1:9" ht="15.75" thickBot="1" x14ac:dyDescent="0.3">
      <c r="A15" s="370"/>
      <c r="B15" s="371" t="s">
        <v>176</v>
      </c>
      <c r="C15" s="372"/>
      <c r="D15" s="373"/>
      <c r="E15" s="1472"/>
      <c r="F15" s="1233"/>
      <c r="G15" s="377"/>
      <c r="H15" s="377"/>
      <c r="I15" s="377"/>
    </row>
    <row r="16" spans="1:9" ht="15.75" thickBot="1" x14ac:dyDescent="0.3">
      <c r="A16" s="374"/>
      <c r="B16" s="375" t="s">
        <v>177</v>
      </c>
      <c r="C16" s="366"/>
      <c r="D16" s="376"/>
      <c r="E16" s="1473">
        <v>-38000</v>
      </c>
      <c r="F16" s="1234">
        <f>F12-F13</f>
        <v>-13000</v>
      </c>
      <c r="G16" s="632">
        <v>-10000</v>
      </c>
      <c r="H16" s="632">
        <f t="shared" ref="H16:I16" si="1">H12-H13</f>
        <v>-10000</v>
      </c>
      <c r="I16" s="632">
        <f t="shared" si="1"/>
        <v>-10000</v>
      </c>
    </row>
    <row r="17" spans="1:9" ht="15.75" x14ac:dyDescent="0.25">
      <c r="A17" s="1052"/>
      <c r="B17" s="1053" t="s">
        <v>178</v>
      </c>
      <c r="C17" s="1054"/>
      <c r="D17" s="1055"/>
      <c r="E17" s="1474">
        <v>526419</v>
      </c>
      <c r="F17" s="1056">
        <f>F6+F12</f>
        <v>605881</v>
      </c>
      <c r="G17" s="1056">
        <f>G6+G11</f>
        <v>588631</v>
      </c>
      <c r="H17" s="1056">
        <f t="shared" ref="H17:I17" si="2">H6+H12</f>
        <v>588631</v>
      </c>
      <c r="I17" s="1056">
        <f t="shared" si="2"/>
        <v>588581</v>
      </c>
    </row>
    <row r="18" spans="1:9" ht="16.5" thickBot="1" x14ac:dyDescent="0.3">
      <c r="A18" s="1052"/>
      <c r="B18" s="1053" t="s">
        <v>179</v>
      </c>
      <c r="C18" s="1054"/>
      <c r="D18" s="1055"/>
      <c r="E18" s="1475">
        <v>524213</v>
      </c>
      <c r="F18" s="1057">
        <f>F7+F13</f>
        <v>605709</v>
      </c>
      <c r="G18" s="1057">
        <f>G7+G12</f>
        <v>524239</v>
      </c>
      <c r="H18" s="1057">
        <f t="shared" ref="H18:I18" si="3">H7+H13</f>
        <v>539779</v>
      </c>
      <c r="I18" s="1057">
        <f t="shared" si="3"/>
        <v>539779</v>
      </c>
    </row>
    <row r="19" spans="1:9" ht="16.5" thickBot="1" x14ac:dyDescent="0.3">
      <c r="A19" s="1060"/>
      <c r="B19" s="1061" t="s">
        <v>289</v>
      </c>
      <c r="C19" s="1062"/>
      <c r="D19" s="1063"/>
      <c r="E19" s="1476">
        <v>2206</v>
      </c>
      <c r="F19" s="1237">
        <f>F17-F18</f>
        <v>172</v>
      </c>
      <c r="G19" s="1064">
        <f t="shared" ref="G19" si="4">G17-G18</f>
        <v>64392</v>
      </c>
      <c r="H19" s="1064">
        <f>H17-H18</f>
        <v>48852</v>
      </c>
      <c r="I19" s="1064">
        <f>I17-I18</f>
        <v>48802</v>
      </c>
    </row>
    <row r="20" spans="1:9" ht="16.5" thickBot="1" x14ac:dyDescent="0.3">
      <c r="A20" s="430"/>
      <c r="B20" s="431"/>
      <c r="C20" s="431"/>
      <c r="D20" s="431"/>
      <c r="E20" s="1477"/>
      <c r="F20" s="1058"/>
      <c r="G20" s="432"/>
      <c r="H20" s="432"/>
      <c r="I20" s="432"/>
    </row>
    <row r="21" spans="1:9" x14ac:dyDescent="0.25">
      <c r="A21" s="379"/>
      <c r="B21" s="335"/>
      <c r="C21" s="335"/>
      <c r="D21" s="335"/>
      <c r="E21" s="1478" t="s">
        <v>1</v>
      </c>
      <c r="F21" s="1026" t="s">
        <v>1</v>
      </c>
      <c r="G21" s="359" t="s">
        <v>1</v>
      </c>
      <c r="H21" s="359" t="s">
        <v>1</v>
      </c>
      <c r="I21" s="359" t="s">
        <v>1</v>
      </c>
    </row>
    <row r="22" spans="1:9" ht="15.75" x14ac:dyDescent="0.25">
      <c r="A22" s="380" t="s">
        <v>180</v>
      </c>
      <c r="B22" s="381"/>
      <c r="C22" s="381"/>
      <c r="D22" s="336"/>
      <c r="E22" s="1478">
        <v>2023</v>
      </c>
      <c r="F22" s="1026">
        <v>2024</v>
      </c>
      <c r="G22" s="360">
        <v>2025</v>
      </c>
      <c r="H22" s="360">
        <v>2026</v>
      </c>
      <c r="I22" s="360">
        <v>2027</v>
      </c>
    </row>
    <row r="23" spans="1:9" ht="15.75" thickBot="1" x14ac:dyDescent="0.3">
      <c r="A23" s="355"/>
      <c r="B23" s="356"/>
      <c r="C23" s="356"/>
      <c r="D23" s="357"/>
      <c r="E23" s="1479" t="s">
        <v>6</v>
      </c>
      <c r="F23" s="1027" t="s">
        <v>6</v>
      </c>
      <c r="G23" s="361" t="s">
        <v>5</v>
      </c>
      <c r="H23" s="361" t="s">
        <v>5</v>
      </c>
      <c r="I23" s="361" t="s">
        <v>5</v>
      </c>
    </row>
    <row r="24" spans="1:9" ht="15.75" thickBot="1" x14ac:dyDescent="0.3">
      <c r="A24" s="1065"/>
      <c r="B24" s="1066" t="s">
        <v>181</v>
      </c>
      <c r="C24" s="1066"/>
      <c r="D24" s="1067"/>
      <c r="E24" s="1480">
        <v>16000</v>
      </c>
      <c r="F24" s="1068">
        <v>16000</v>
      </c>
      <c r="G24" s="1069">
        <v>16000</v>
      </c>
      <c r="H24" s="1068">
        <v>16000</v>
      </c>
      <c r="I24" s="1068">
        <v>16000</v>
      </c>
    </row>
    <row r="25" spans="1:9" ht="15.75" thickBot="1" x14ac:dyDescent="0.3">
      <c r="A25" s="1070"/>
      <c r="B25" s="1066" t="s">
        <v>182</v>
      </c>
      <c r="C25" s="1066"/>
      <c r="D25" s="1071"/>
      <c r="E25" s="1481">
        <v>0</v>
      </c>
      <c r="F25" s="1072">
        <v>0</v>
      </c>
      <c r="G25" s="1073">
        <v>0</v>
      </c>
      <c r="H25" s="1068">
        <v>0</v>
      </c>
      <c r="I25" s="1068">
        <v>0</v>
      </c>
    </row>
    <row r="26" spans="1:9" x14ac:dyDescent="0.25">
      <c r="A26" s="382"/>
      <c r="B26" s="378"/>
      <c r="C26" s="378"/>
      <c r="D26" s="383"/>
      <c r="E26" s="1482"/>
      <c r="F26" s="1235"/>
      <c r="G26" s="383"/>
      <c r="H26" s="382"/>
      <c r="I26" s="382"/>
    </row>
    <row r="27" spans="1:9" ht="15.75" thickBot="1" x14ac:dyDescent="0.3">
      <c r="A27" s="384"/>
      <c r="B27" s="385" t="s">
        <v>183</v>
      </c>
      <c r="C27" s="385"/>
      <c r="D27" s="385"/>
      <c r="E27" s="1483">
        <v>16000</v>
      </c>
      <c r="F27" s="1236">
        <v>16000</v>
      </c>
      <c r="G27" s="387">
        <v>16000</v>
      </c>
      <c r="H27" s="386">
        <v>16000</v>
      </c>
      <c r="I27" s="386">
        <v>16000</v>
      </c>
    </row>
    <row r="28" spans="1:9" x14ac:dyDescent="0.25">
      <c r="B28" s="1380"/>
      <c r="C28" s="1380"/>
      <c r="D28" s="1380"/>
      <c r="E28" s="1381"/>
      <c r="F28" s="1381"/>
      <c r="G28" s="1381"/>
      <c r="H28" s="1381"/>
      <c r="I28" s="1381"/>
    </row>
    <row r="29" spans="1:9" x14ac:dyDescent="0.25">
      <c r="B29" s="1380"/>
      <c r="C29" s="1380"/>
      <c r="D29" s="1380"/>
      <c r="E29" s="1381"/>
      <c r="F29" s="1381"/>
      <c r="G29" s="1381"/>
      <c r="H29" s="1381"/>
      <c r="I29" s="1381"/>
    </row>
    <row r="30" spans="1:9" x14ac:dyDescent="0.25">
      <c r="A30" s="35" t="s">
        <v>427</v>
      </c>
      <c r="B30" s="1380"/>
      <c r="C30" s="1380"/>
      <c r="D30" s="1380"/>
      <c r="E30" s="1381"/>
      <c r="F30" s="1381"/>
      <c r="G30" s="1381"/>
      <c r="H30" s="1381"/>
      <c r="I30" s="1381"/>
    </row>
    <row r="31" spans="1:9" x14ac:dyDescent="0.25">
      <c r="A31" s="35" t="s">
        <v>428</v>
      </c>
      <c r="B31" s="35"/>
      <c r="C31" s="35"/>
      <c r="D31" s="35"/>
      <c r="E31" s="35"/>
      <c r="F31" s="35"/>
      <c r="G31" s="35"/>
      <c r="H31" s="35"/>
      <c r="I31" s="35"/>
    </row>
    <row r="32" spans="1:9" x14ac:dyDescent="0.2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25">
      <c r="A33" s="35" t="s">
        <v>429</v>
      </c>
      <c r="B33" s="1380"/>
      <c r="C33" s="1380"/>
      <c r="D33" s="1380"/>
      <c r="E33" s="1381"/>
      <c r="F33" s="1381"/>
      <c r="G33" s="1381"/>
      <c r="H33" s="1381"/>
      <c r="I33" s="35"/>
    </row>
    <row r="34" spans="1:9" x14ac:dyDescent="0.25">
      <c r="A34" s="35" t="s">
        <v>430</v>
      </c>
      <c r="B34" s="35"/>
      <c r="C34" s="35"/>
      <c r="D34" s="35"/>
      <c r="E34" s="35"/>
      <c r="F34" s="35"/>
      <c r="G34" s="35"/>
      <c r="H34" s="35"/>
      <c r="I34" s="35"/>
    </row>
    <row r="35" spans="1:9" x14ac:dyDescent="0.25">
      <c r="A35" s="35"/>
    </row>
    <row r="36" spans="1:9" x14ac:dyDescent="0.25">
      <c r="A36" s="35" t="s">
        <v>425</v>
      </c>
      <c r="B36" s="35"/>
      <c r="C36" s="35"/>
      <c r="D36" s="35"/>
    </row>
    <row r="37" spans="1:9" x14ac:dyDescent="0.25">
      <c r="A37" s="35" t="s">
        <v>431</v>
      </c>
      <c r="B37" s="35"/>
      <c r="C37" s="35"/>
      <c r="D37" s="35"/>
    </row>
    <row r="38" spans="1:9" x14ac:dyDescent="0.25">
      <c r="A38" s="35" t="s">
        <v>432</v>
      </c>
      <c r="B38" s="35"/>
      <c r="C38" s="35"/>
      <c r="D38" s="35"/>
      <c r="E38" s="35"/>
    </row>
    <row r="40" spans="1:9" x14ac:dyDescent="0.25">
      <c r="A40" s="35" t="s">
        <v>433</v>
      </c>
    </row>
    <row r="41" spans="1:9" x14ac:dyDescent="0.25">
      <c r="A41" s="35"/>
    </row>
    <row r="43" spans="1:9" x14ac:dyDescent="0.25">
      <c r="A43" s="35"/>
    </row>
    <row r="44" spans="1:9" x14ac:dyDescent="0.25">
      <c r="A44" s="35"/>
    </row>
    <row r="45" spans="1:9" x14ac:dyDescent="0.25">
      <c r="A45" s="35"/>
    </row>
    <row r="46" spans="1:9" x14ac:dyDescent="0.25">
      <c r="A46" s="35"/>
      <c r="B46" s="35"/>
      <c r="C46" s="35"/>
      <c r="D46" s="35"/>
      <c r="E46" s="35"/>
      <c r="F46" s="35"/>
      <c r="G46" s="35"/>
      <c r="H46" s="35"/>
      <c r="I46" s="35"/>
    </row>
    <row r="48" spans="1:9" x14ac:dyDescent="0.25">
      <c r="A48" s="35"/>
    </row>
    <row r="49" spans="1:1" x14ac:dyDescent="0.25">
      <c r="A49" s="35"/>
    </row>
    <row r="51" spans="1:1" x14ac:dyDescent="0.25">
      <c r="A51" s="35"/>
    </row>
    <row r="52" spans="1:1" x14ac:dyDescent="0.25">
      <c r="A52" s="35"/>
    </row>
  </sheetData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236"/>
  <sheetViews>
    <sheetView zoomScale="125" zoomScaleNormal="125" workbookViewId="0">
      <selection activeCell="M12" sqref="M12"/>
    </sheetView>
  </sheetViews>
  <sheetFormatPr defaultRowHeight="15" x14ac:dyDescent="0.25"/>
  <cols>
    <col min="1" max="1" width="3" customWidth="1"/>
    <col min="3" max="3" width="11.140625" customWidth="1"/>
    <col min="4" max="4" width="14.85546875" customWidth="1"/>
    <col min="5" max="5" width="48.140625" customWidth="1"/>
    <col min="6" max="6" width="1.28515625" hidden="1" customWidth="1"/>
    <col min="7" max="7" width="15" customWidth="1"/>
    <col min="8" max="8" width="17.28515625" customWidth="1"/>
    <col min="11" max="11" width="9.5703125" bestFit="1" customWidth="1"/>
  </cols>
  <sheetData>
    <row r="1" spans="1:8" ht="19.899999999999999" customHeight="1" x14ac:dyDescent="0.35">
      <c r="A1" s="333"/>
      <c r="B1" s="333"/>
      <c r="C1" s="333" t="s">
        <v>434</v>
      </c>
      <c r="D1" s="333"/>
      <c r="E1" s="333"/>
    </row>
    <row r="3" spans="1:8" ht="17.45" customHeight="1" thickBot="1" x14ac:dyDescent="0.3">
      <c r="A3" s="7" t="s">
        <v>299</v>
      </c>
      <c r="B3" s="7"/>
      <c r="C3" s="7"/>
      <c r="E3" s="7"/>
      <c r="F3" s="8"/>
    </row>
    <row r="4" spans="1:8" ht="15.75" thickBot="1" x14ac:dyDescent="0.3">
      <c r="A4" s="74"/>
      <c r="B4" s="75"/>
      <c r="C4" s="75"/>
      <c r="D4" s="76" t="s">
        <v>414</v>
      </c>
      <c r="E4" s="76"/>
      <c r="F4" s="77"/>
      <c r="G4" s="78"/>
      <c r="H4" s="614"/>
    </row>
    <row r="5" spans="1:8" x14ac:dyDescent="0.25">
      <c r="A5" s="79"/>
      <c r="B5" s="80"/>
      <c r="C5" s="80"/>
      <c r="D5" s="80"/>
      <c r="E5" s="81"/>
      <c r="F5" s="34"/>
      <c r="G5" s="82" t="s">
        <v>223</v>
      </c>
      <c r="H5" s="82" t="s">
        <v>224</v>
      </c>
    </row>
    <row r="6" spans="1:8" ht="15.75" thickBot="1" x14ac:dyDescent="0.3">
      <c r="A6" s="84"/>
      <c r="B6" s="85"/>
      <c r="C6" s="85"/>
      <c r="D6" s="85"/>
      <c r="E6" s="86"/>
      <c r="G6" s="87"/>
      <c r="H6" s="87"/>
    </row>
    <row r="7" spans="1:8" x14ac:dyDescent="0.25">
      <c r="A7" s="338"/>
      <c r="B7" s="339"/>
      <c r="C7" s="340" t="s">
        <v>87</v>
      </c>
      <c r="D7" s="340" t="s">
        <v>225</v>
      </c>
      <c r="E7" s="340" t="s">
        <v>88</v>
      </c>
      <c r="F7" s="341"/>
      <c r="G7" s="340">
        <v>2024</v>
      </c>
      <c r="H7" s="615">
        <v>2024</v>
      </c>
    </row>
    <row r="8" spans="1:8" ht="15.75" thickBot="1" x14ac:dyDescent="0.3">
      <c r="A8" s="342"/>
      <c r="B8" s="343"/>
      <c r="C8" s="344" t="s">
        <v>226</v>
      </c>
      <c r="D8" s="344" t="s">
        <v>226</v>
      </c>
      <c r="E8" s="344"/>
      <c r="F8" s="345"/>
      <c r="G8" s="344" t="s">
        <v>5</v>
      </c>
      <c r="H8" s="616" t="s">
        <v>5</v>
      </c>
    </row>
    <row r="9" spans="1:8" ht="16.5" thickTop="1" thickBot="1" x14ac:dyDescent="0.3">
      <c r="A9" s="1074"/>
      <c r="B9" s="1075" t="s">
        <v>304</v>
      </c>
      <c r="C9" s="1076"/>
      <c r="D9" s="1077"/>
      <c r="E9" s="1077"/>
      <c r="F9" s="1078"/>
      <c r="G9" s="1079">
        <f>G11+G16+G23+G27+G30</f>
        <v>94100</v>
      </c>
      <c r="H9" s="1080">
        <f>H11+H16+H19+H23+H27+H30</f>
        <v>23000</v>
      </c>
    </row>
    <row r="10" spans="1:8" x14ac:dyDescent="0.25">
      <c r="A10" s="1084"/>
      <c r="B10" s="1081">
        <v>1</v>
      </c>
      <c r="C10" s="1082" t="s">
        <v>345</v>
      </c>
      <c r="D10" s="1082"/>
      <c r="E10" s="1083"/>
      <c r="G10" s="851"/>
      <c r="H10" s="852"/>
    </row>
    <row r="11" spans="1:8" x14ac:dyDescent="0.25">
      <c r="A11" s="104"/>
      <c r="B11" s="73"/>
      <c r="C11" s="1085" t="s">
        <v>269</v>
      </c>
      <c r="D11" s="1085" t="s">
        <v>347</v>
      </c>
      <c r="E11" s="1086"/>
      <c r="F11" s="1087"/>
      <c r="G11" s="1088">
        <f>SUM(G12:G14)</f>
        <v>59670</v>
      </c>
      <c r="H11" s="1089"/>
    </row>
    <row r="12" spans="1:8" x14ac:dyDescent="0.25">
      <c r="A12" s="104"/>
      <c r="B12" s="73"/>
      <c r="C12" s="73"/>
      <c r="D12" s="88">
        <v>610</v>
      </c>
      <c r="E12" s="89" t="s">
        <v>227</v>
      </c>
      <c r="G12" s="853">
        <v>38000</v>
      </c>
      <c r="H12" s="854"/>
    </row>
    <row r="13" spans="1:8" x14ac:dyDescent="0.25">
      <c r="A13" s="104"/>
      <c r="B13" s="73"/>
      <c r="C13" s="73"/>
      <c r="D13" s="90">
        <v>620</v>
      </c>
      <c r="E13" s="73" t="s">
        <v>282</v>
      </c>
      <c r="G13" s="853">
        <v>15470</v>
      </c>
      <c r="H13" s="854"/>
    </row>
    <row r="14" spans="1:8" x14ac:dyDescent="0.25">
      <c r="A14" s="104"/>
      <c r="B14" s="73"/>
      <c r="C14" s="73"/>
      <c r="D14" s="90">
        <v>630</v>
      </c>
      <c r="E14" s="73" t="s">
        <v>300</v>
      </c>
      <c r="G14" s="853">
        <v>6200</v>
      </c>
      <c r="H14" s="854"/>
    </row>
    <row r="15" spans="1:8" x14ac:dyDescent="0.25">
      <c r="A15" s="1090"/>
      <c r="B15" s="1091">
        <v>2</v>
      </c>
      <c r="C15" s="1092" t="s">
        <v>346</v>
      </c>
      <c r="D15" s="1093"/>
      <c r="E15" s="1093"/>
      <c r="G15" s="853"/>
      <c r="H15" s="854"/>
    </row>
    <row r="16" spans="1:8" x14ac:dyDescent="0.25">
      <c r="A16" s="112"/>
      <c r="B16" s="91"/>
      <c r="C16" s="1123" t="s">
        <v>269</v>
      </c>
      <c r="D16" s="1085" t="s">
        <v>347</v>
      </c>
      <c r="E16" s="1123"/>
      <c r="F16" s="1123"/>
      <c r="G16" s="1088">
        <f>G17</f>
        <v>2100</v>
      </c>
      <c r="H16" s="1089"/>
    </row>
    <row r="17" spans="1:10" x14ac:dyDescent="0.25">
      <c r="A17" s="104"/>
      <c r="B17" s="73"/>
      <c r="C17" s="73"/>
      <c r="D17" s="90">
        <v>640</v>
      </c>
      <c r="E17" s="73" t="s">
        <v>301</v>
      </c>
      <c r="G17" s="853">
        <v>2100</v>
      </c>
      <c r="H17" s="854"/>
    </row>
    <row r="18" spans="1:10" x14ac:dyDescent="0.25">
      <c r="A18" s="1094"/>
      <c r="B18" s="1091">
        <v>3</v>
      </c>
      <c r="C18" s="1093" t="s">
        <v>349</v>
      </c>
      <c r="D18" s="1095"/>
      <c r="E18" s="1096"/>
      <c r="G18" s="853"/>
      <c r="H18" s="854"/>
      <c r="I18" s="1376"/>
      <c r="J18" s="1376"/>
    </row>
    <row r="19" spans="1:10" x14ac:dyDescent="0.25">
      <c r="A19" s="109"/>
      <c r="B19" s="89"/>
      <c r="C19" s="1124" t="s">
        <v>265</v>
      </c>
      <c r="D19" s="1125" t="s">
        <v>348</v>
      </c>
      <c r="E19" s="1125"/>
      <c r="F19" s="1087"/>
      <c r="G19" s="1088"/>
      <c r="H19" s="1089">
        <f>SUM(H20:H21)</f>
        <v>23000</v>
      </c>
    </row>
    <row r="20" spans="1:10" x14ac:dyDescent="0.25">
      <c r="A20" s="104"/>
      <c r="B20" s="73"/>
      <c r="C20" s="73"/>
      <c r="D20" s="90">
        <v>710</v>
      </c>
      <c r="E20" s="73" t="s">
        <v>383</v>
      </c>
      <c r="G20" s="853"/>
      <c r="H20" s="854">
        <v>16000</v>
      </c>
    </row>
    <row r="21" spans="1:10" x14ac:dyDescent="0.25">
      <c r="A21" s="348"/>
      <c r="B21" s="96"/>
      <c r="C21" s="1123" t="s">
        <v>269</v>
      </c>
      <c r="D21" s="90">
        <v>700</v>
      </c>
      <c r="E21" s="73" t="s">
        <v>391</v>
      </c>
      <c r="G21" s="853"/>
      <c r="H21" s="854">
        <v>7000</v>
      </c>
    </row>
    <row r="22" spans="1:10" x14ac:dyDescent="0.25">
      <c r="A22" s="1090"/>
      <c r="B22" s="1091">
        <v>4</v>
      </c>
      <c r="C22" s="1095" t="s">
        <v>112</v>
      </c>
      <c r="D22" s="1096"/>
      <c r="E22" s="1096"/>
      <c r="G22" s="853"/>
      <c r="H22" s="854"/>
    </row>
    <row r="23" spans="1:10" x14ac:dyDescent="0.25">
      <c r="A23" s="109"/>
      <c r="B23" s="89"/>
      <c r="C23" s="1126" t="s">
        <v>269</v>
      </c>
      <c r="D23" s="1125" t="s">
        <v>108</v>
      </c>
      <c r="E23" s="1125"/>
      <c r="F23" s="1123"/>
      <c r="G23" s="1088">
        <f>SUM(G24:G25)</f>
        <v>3400</v>
      </c>
      <c r="H23" s="1089"/>
    </row>
    <row r="24" spans="1:10" x14ac:dyDescent="0.25">
      <c r="A24" s="104"/>
      <c r="B24" s="73"/>
      <c r="C24" s="73"/>
      <c r="D24" s="90">
        <v>610</v>
      </c>
      <c r="E24" s="73" t="s">
        <v>228</v>
      </c>
      <c r="G24" s="853">
        <v>2520</v>
      </c>
      <c r="H24" s="854"/>
    </row>
    <row r="25" spans="1:10" x14ac:dyDescent="0.25">
      <c r="A25" s="104"/>
      <c r="B25" s="73"/>
      <c r="C25" s="73"/>
      <c r="D25" s="90">
        <v>620</v>
      </c>
      <c r="E25" s="73" t="s">
        <v>229</v>
      </c>
      <c r="G25" s="853">
        <v>880</v>
      </c>
      <c r="H25" s="854"/>
    </row>
    <row r="26" spans="1:10" ht="15.75" thickBot="1" x14ac:dyDescent="0.3">
      <c r="A26" s="1097"/>
      <c r="B26" s="1098">
        <v>5</v>
      </c>
      <c r="C26" s="1099" t="s">
        <v>350</v>
      </c>
      <c r="D26" s="1100"/>
      <c r="E26" s="1100"/>
      <c r="F26" s="107"/>
      <c r="G26" s="855"/>
      <c r="H26" s="856"/>
    </row>
    <row r="27" spans="1:10" x14ac:dyDescent="0.25">
      <c r="A27" s="115"/>
      <c r="B27" s="116"/>
      <c r="C27" s="1127" t="s">
        <v>271</v>
      </c>
      <c r="D27" s="1128" t="s">
        <v>351</v>
      </c>
      <c r="E27" s="1128"/>
      <c r="F27" s="1129"/>
      <c r="G27" s="1130">
        <f>SUM(G28)</f>
        <v>1500</v>
      </c>
      <c r="H27" s="1131"/>
    </row>
    <row r="28" spans="1:10" x14ac:dyDescent="0.25">
      <c r="A28" s="104"/>
      <c r="B28" s="73"/>
      <c r="C28" s="73"/>
      <c r="D28" s="90">
        <v>630</v>
      </c>
      <c r="E28" s="73" t="s">
        <v>230</v>
      </c>
      <c r="F28" s="73"/>
      <c r="G28" s="853">
        <v>1500</v>
      </c>
      <c r="H28" s="854"/>
    </row>
    <row r="29" spans="1:10" x14ac:dyDescent="0.25">
      <c r="A29" s="1101"/>
      <c r="B29" s="1102">
        <v>6</v>
      </c>
      <c r="C29" s="1103" t="s">
        <v>115</v>
      </c>
      <c r="D29" s="1103"/>
      <c r="E29" s="1104"/>
      <c r="G29" s="857"/>
      <c r="H29" s="858"/>
    </row>
    <row r="30" spans="1:10" x14ac:dyDescent="0.25">
      <c r="A30" s="104"/>
      <c r="B30" s="73"/>
      <c r="C30" s="1126" t="s">
        <v>269</v>
      </c>
      <c r="D30" s="1125" t="s">
        <v>347</v>
      </c>
      <c r="E30" s="1125"/>
      <c r="F30" s="1132"/>
      <c r="G30" s="1088">
        <f>SUM(G31:G32)</f>
        <v>27430</v>
      </c>
      <c r="H30" s="1089"/>
    </row>
    <row r="31" spans="1:10" x14ac:dyDescent="0.25">
      <c r="A31" s="104"/>
      <c r="B31" s="73"/>
      <c r="C31" s="73"/>
      <c r="D31" s="90">
        <v>610</v>
      </c>
      <c r="E31" s="73" t="s">
        <v>231</v>
      </c>
      <c r="F31" s="73"/>
      <c r="G31" s="853">
        <v>20330</v>
      </c>
      <c r="H31" s="854"/>
      <c r="I31" s="630"/>
      <c r="J31" s="630"/>
    </row>
    <row r="32" spans="1:10" ht="15.75" thickBot="1" x14ac:dyDescent="0.3">
      <c r="A32" s="106"/>
      <c r="B32" s="107"/>
      <c r="C32" s="107"/>
      <c r="D32" s="114">
        <v>620</v>
      </c>
      <c r="E32" s="107" t="s">
        <v>232</v>
      </c>
      <c r="F32" s="107"/>
      <c r="G32" s="855">
        <v>7100</v>
      </c>
      <c r="H32" s="856"/>
    </row>
    <row r="33" spans="1:8" x14ac:dyDescent="0.25">
      <c r="D33" s="117"/>
      <c r="E33" s="879"/>
      <c r="G33" s="1228"/>
      <c r="H33" s="1228"/>
    </row>
    <row r="34" spans="1:8" ht="18.75" thickBot="1" x14ac:dyDescent="0.3">
      <c r="A34" s="7" t="s">
        <v>303</v>
      </c>
      <c r="B34" s="7"/>
      <c r="C34" s="7"/>
      <c r="D34" s="7"/>
      <c r="E34" s="7"/>
    </row>
    <row r="35" spans="1:8" ht="15.75" thickBot="1" x14ac:dyDescent="0.3">
      <c r="A35" s="74"/>
      <c r="B35" s="75"/>
      <c r="C35" s="75"/>
      <c r="D35" s="76" t="s">
        <v>414</v>
      </c>
      <c r="E35" s="76"/>
      <c r="F35" s="77"/>
      <c r="G35" s="78"/>
      <c r="H35" s="78"/>
    </row>
    <row r="36" spans="1:8" x14ac:dyDescent="0.25">
      <c r="A36" s="79"/>
      <c r="B36" s="80"/>
      <c r="C36" s="80"/>
      <c r="D36" s="80"/>
      <c r="E36" s="81"/>
      <c r="F36" s="137"/>
      <c r="G36" s="83" t="s">
        <v>223</v>
      </c>
      <c r="H36" s="83" t="s">
        <v>224</v>
      </c>
    </row>
    <row r="37" spans="1:8" ht="15.75" thickBot="1" x14ac:dyDescent="0.3">
      <c r="A37" s="84"/>
      <c r="B37" s="85"/>
      <c r="C37" s="85"/>
      <c r="D37" s="85"/>
      <c r="E37" s="86"/>
      <c r="G37" s="87"/>
      <c r="H37" s="87"/>
    </row>
    <row r="38" spans="1:8" x14ac:dyDescent="0.25">
      <c r="A38" s="338"/>
      <c r="B38" s="339"/>
      <c r="C38" s="340" t="s">
        <v>87</v>
      </c>
      <c r="D38" s="340" t="s">
        <v>225</v>
      </c>
      <c r="E38" s="340" t="s">
        <v>88</v>
      </c>
      <c r="F38" s="341"/>
      <c r="G38" s="340">
        <v>2024</v>
      </c>
      <c r="H38" s="615">
        <v>2024</v>
      </c>
    </row>
    <row r="39" spans="1:8" ht="15.75" thickBot="1" x14ac:dyDescent="0.3">
      <c r="A39" s="342"/>
      <c r="B39" s="343"/>
      <c r="C39" s="344" t="s">
        <v>226</v>
      </c>
      <c r="D39" s="344" t="s">
        <v>226</v>
      </c>
      <c r="E39" s="344"/>
      <c r="F39" s="345"/>
      <c r="G39" s="344" t="s">
        <v>5</v>
      </c>
      <c r="H39" s="616" t="s">
        <v>5</v>
      </c>
    </row>
    <row r="40" spans="1:8" ht="16.5" thickTop="1" thickBot="1" x14ac:dyDescent="0.3">
      <c r="A40" s="1074"/>
      <c r="B40" s="1075" t="s">
        <v>302</v>
      </c>
      <c r="C40" s="1076"/>
      <c r="D40" s="1077"/>
      <c r="E40" s="1076" t="s">
        <v>91</v>
      </c>
      <c r="F40" s="1078"/>
      <c r="G40" s="1121">
        <f>G42+G45</f>
        <v>1000</v>
      </c>
      <c r="H40" s="1119"/>
    </row>
    <row r="41" spans="1:8" x14ac:dyDescent="0.25">
      <c r="A41" s="1084"/>
      <c r="B41" s="1081">
        <v>1</v>
      </c>
      <c r="C41" s="1082" t="s">
        <v>352</v>
      </c>
      <c r="D41" s="1082"/>
      <c r="E41" s="1083"/>
      <c r="G41" s="1379"/>
      <c r="H41" s="110"/>
    </row>
    <row r="42" spans="1:8" x14ac:dyDescent="0.25">
      <c r="A42" s="104"/>
      <c r="B42" s="73"/>
      <c r="C42" s="1085" t="s">
        <v>262</v>
      </c>
      <c r="D42" s="1133" t="s">
        <v>353</v>
      </c>
      <c r="E42" s="1134"/>
      <c r="F42" s="1087"/>
      <c r="G42" s="1088">
        <f>G43+G44</f>
        <v>1000</v>
      </c>
      <c r="H42" s="1135"/>
    </row>
    <row r="43" spans="1:8" x14ac:dyDescent="0.25">
      <c r="A43" s="104"/>
      <c r="B43" s="73"/>
      <c r="C43" s="73"/>
      <c r="D43" s="88" t="s">
        <v>401</v>
      </c>
      <c r="E43" s="89" t="s">
        <v>402</v>
      </c>
      <c r="G43" s="853">
        <v>1000</v>
      </c>
      <c r="H43" s="105"/>
    </row>
    <row r="44" spans="1:8" x14ac:dyDescent="0.25">
      <c r="A44" s="1090"/>
      <c r="B44" s="1105">
        <v>2</v>
      </c>
      <c r="C44" s="1106" t="s">
        <v>354</v>
      </c>
      <c r="D44" s="1107"/>
      <c r="E44" s="1108"/>
      <c r="F44" s="93"/>
      <c r="G44" s="73"/>
      <c r="H44" s="111"/>
    </row>
    <row r="45" spans="1:8" x14ac:dyDescent="0.25">
      <c r="A45" s="118"/>
      <c r="B45" s="113"/>
      <c r="C45" s="1137" t="s">
        <v>262</v>
      </c>
      <c r="D45" s="1138" t="s">
        <v>355</v>
      </c>
      <c r="E45" s="1139"/>
      <c r="F45" s="1087"/>
      <c r="G45" s="1140"/>
      <c r="H45" s="1140"/>
    </row>
    <row r="46" spans="1:8" ht="15.75" thickBot="1" x14ac:dyDescent="0.3">
      <c r="A46" s="106"/>
      <c r="B46" s="114"/>
      <c r="C46" s="346"/>
      <c r="D46" s="114">
        <v>630</v>
      </c>
      <c r="E46" s="107" t="s">
        <v>252</v>
      </c>
      <c r="F46" s="107"/>
      <c r="G46" s="119"/>
      <c r="H46" s="419"/>
    </row>
    <row r="47" spans="1:8" ht="18.75" thickBot="1" x14ac:dyDescent="0.3">
      <c r="A47" s="7" t="s">
        <v>305</v>
      </c>
      <c r="B47" s="7"/>
      <c r="C47" s="7"/>
      <c r="D47" s="7"/>
      <c r="E47" s="7"/>
      <c r="F47" s="8"/>
    </row>
    <row r="48" spans="1:8" ht="15.75" thickBot="1" x14ac:dyDescent="0.3">
      <c r="A48" s="74"/>
      <c r="B48" s="75"/>
      <c r="C48" s="75"/>
      <c r="D48" s="76" t="s">
        <v>414</v>
      </c>
      <c r="E48" s="76"/>
      <c r="F48" s="77"/>
      <c r="G48" s="78"/>
      <c r="H48" s="614"/>
    </row>
    <row r="49" spans="1:10" x14ac:dyDescent="0.25">
      <c r="A49" s="79"/>
      <c r="B49" s="80"/>
      <c r="C49" s="80"/>
      <c r="D49" s="80"/>
      <c r="E49" s="81"/>
      <c r="F49" s="34"/>
      <c r="G49" s="82" t="s">
        <v>223</v>
      </c>
      <c r="H49" s="82" t="s">
        <v>224</v>
      </c>
    </row>
    <row r="50" spans="1:10" ht="15.75" thickBot="1" x14ac:dyDescent="0.3">
      <c r="A50" s="84"/>
      <c r="B50" s="85"/>
      <c r="C50" s="85"/>
      <c r="D50" s="85"/>
      <c r="E50" s="86"/>
      <c r="G50" s="87"/>
      <c r="H50" s="87"/>
    </row>
    <row r="51" spans="1:10" x14ac:dyDescent="0.25">
      <c r="A51" s="415"/>
      <c r="B51" s="339"/>
      <c r="C51" s="340" t="s">
        <v>87</v>
      </c>
      <c r="D51" s="340" t="s">
        <v>225</v>
      </c>
      <c r="E51" s="340" t="s">
        <v>88</v>
      </c>
      <c r="F51" s="341"/>
      <c r="G51" s="340">
        <v>2024</v>
      </c>
      <c r="H51" s="615">
        <v>2024</v>
      </c>
    </row>
    <row r="52" spans="1:10" ht="15.75" thickBot="1" x14ac:dyDescent="0.3">
      <c r="A52" s="342"/>
      <c r="B52" s="343"/>
      <c r="C52" s="344" t="s">
        <v>226</v>
      </c>
      <c r="D52" s="344" t="s">
        <v>226</v>
      </c>
      <c r="E52" s="344"/>
      <c r="F52" s="345"/>
      <c r="G52" s="344" t="s">
        <v>5</v>
      </c>
      <c r="H52" s="616" t="s">
        <v>5</v>
      </c>
    </row>
    <row r="53" spans="1:10" ht="16.5" thickTop="1" thickBot="1" x14ac:dyDescent="0.3">
      <c r="A53" s="1074"/>
      <c r="B53" s="1075" t="s">
        <v>306</v>
      </c>
      <c r="C53" s="1076"/>
      <c r="D53" s="1077"/>
      <c r="E53" s="1076" t="s">
        <v>233</v>
      </c>
      <c r="F53" s="1078"/>
      <c r="G53" s="1079">
        <f>G55+G60</f>
        <v>71770</v>
      </c>
      <c r="H53" s="1080"/>
    </row>
    <row r="54" spans="1:10" x14ac:dyDescent="0.25">
      <c r="A54" s="1084"/>
      <c r="B54" s="1081">
        <v>1</v>
      </c>
      <c r="C54" s="1082" t="s">
        <v>356</v>
      </c>
      <c r="D54" s="1082"/>
      <c r="E54" s="1083"/>
      <c r="G54" s="859"/>
      <c r="H54" s="860"/>
    </row>
    <row r="55" spans="1:10" x14ac:dyDescent="0.25">
      <c r="A55" s="104"/>
      <c r="B55" s="73"/>
      <c r="C55" s="1085" t="s">
        <v>269</v>
      </c>
      <c r="D55" s="1085" t="s">
        <v>347</v>
      </c>
      <c r="E55" s="1086"/>
      <c r="F55" s="1087"/>
      <c r="G55" s="1088">
        <f>SUM(G56:G58)</f>
        <v>3800</v>
      </c>
      <c r="H55" s="1089"/>
      <c r="I55" s="630"/>
    </row>
    <row r="56" spans="1:10" x14ac:dyDescent="0.25">
      <c r="A56" s="104"/>
      <c r="B56" s="73"/>
      <c r="C56" s="73"/>
      <c r="D56" s="88">
        <v>630</v>
      </c>
      <c r="E56" s="89" t="s">
        <v>308</v>
      </c>
      <c r="G56" s="853">
        <v>3000</v>
      </c>
      <c r="H56" s="854"/>
    </row>
    <row r="57" spans="1:10" x14ac:dyDescent="0.25">
      <c r="A57" s="348"/>
      <c r="B57" s="96"/>
      <c r="C57" s="96"/>
      <c r="D57" s="420"/>
      <c r="E57" s="93" t="s">
        <v>307</v>
      </c>
      <c r="G57" s="853"/>
      <c r="H57" s="854"/>
    </row>
    <row r="58" spans="1:10" x14ac:dyDescent="0.25">
      <c r="A58" s="348"/>
      <c r="B58" s="96"/>
      <c r="C58" s="96"/>
      <c r="D58" s="420">
        <v>620</v>
      </c>
      <c r="E58" s="93" t="s">
        <v>234</v>
      </c>
      <c r="G58" s="853">
        <v>800</v>
      </c>
      <c r="H58" s="854"/>
    </row>
    <row r="59" spans="1:10" x14ac:dyDescent="0.25">
      <c r="A59" s="1090"/>
      <c r="B59" s="1091">
        <v>2</v>
      </c>
      <c r="C59" s="1092" t="s">
        <v>357</v>
      </c>
      <c r="D59" s="1093"/>
      <c r="E59" s="1093"/>
      <c r="G59" s="861"/>
      <c r="H59" s="862"/>
    </row>
    <row r="60" spans="1:10" x14ac:dyDescent="0.25">
      <c r="A60" s="112"/>
      <c r="B60" s="91"/>
      <c r="C60" s="1123" t="s">
        <v>269</v>
      </c>
      <c r="D60" s="1085" t="s">
        <v>347</v>
      </c>
      <c r="E60" s="1123"/>
      <c r="F60" s="1123"/>
      <c r="G60" s="1088">
        <f>SUM(G61:G64)</f>
        <v>67970</v>
      </c>
      <c r="H60" s="1089"/>
    </row>
    <row r="61" spans="1:10" x14ac:dyDescent="0.25">
      <c r="A61" s="104"/>
      <c r="B61" s="73"/>
      <c r="C61" s="73"/>
      <c r="D61" s="90">
        <v>610</v>
      </c>
      <c r="E61" s="73" t="s">
        <v>283</v>
      </c>
      <c r="G61" s="853">
        <v>28500</v>
      </c>
      <c r="H61" s="854"/>
      <c r="I61" s="630"/>
      <c r="J61" s="630"/>
    </row>
    <row r="62" spans="1:10" x14ac:dyDescent="0.25">
      <c r="A62" s="112"/>
      <c r="B62" s="91"/>
      <c r="C62" s="91"/>
      <c r="D62" s="92"/>
      <c r="E62" s="91" t="s">
        <v>284</v>
      </c>
      <c r="G62" s="863"/>
      <c r="H62" s="858"/>
    </row>
    <row r="63" spans="1:10" x14ac:dyDescent="0.25">
      <c r="A63" s="104"/>
      <c r="B63" s="73"/>
      <c r="C63" s="73"/>
      <c r="D63" s="90">
        <v>620</v>
      </c>
      <c r="E63" s="73" t="s">
        <v>234</v>
      </c>
      <c r="F63" s="73"/>
      <c r="G63" s="853">
        <v>9970</v>
      </c>
      <c r="H63" s="854"/>
    </row>
    <row r="64" spans="1:10" x14ac:dyDescent="0.25">
      <c r="A64" s="104"/>
      <c r="B64" s="73"/>
      <c r="C64" s="73"/>
      <c r="D64" s="90">
        <v>630</v>
      </c>
      <c r="E64" s="73" t="s">
        <v>403</v>
      </c>
      <c r="F64" s="73"/>
      <c r="G64" s="884">
        <v>29500</v>
      </c>
      <c r="H64" s="864"/>
      <c r="I64" s="630"/>
    </row>
    <row r="65" spans="1:13" ht="15.75" thickBot="1" x14ac:dyDescent="0.3">
      <c r="A65" s="106"/>
      <c r="B65" s="107"/>
      <c r="C65" s="107"/>
      <c r="D65" s="114"/>
      <c r="E65" s="107"/>
      <c r="F65" s="107"/>
      <c r="G65" s="855"/>
      <c r="H65" s="856"/>
      <c r="I65" s="1456"/>
      <c r="J65" s="630"/>
      <c r="K65" s="630"/>
      <c r="L65" s="630"/>
      <c r="M65" s="630"/>
    </row>
    <row r="66" spans="1:13" x14ac:dyDescent="0.25">
      <c r="D66" s="117"/>
      <c r="E66" s="879"/>
      <c r="F66" s="630"/>
      <c r="G66" s="636"/>
      <c r="H66" s="637"/>
    </row>
    <row r="67" spans="1:13" ht="18" x14ac:dyDescent="0.25">
      <c r="A67" s="7" t="s">
        <v>309</v>
      </c>
      <c r="B67" s="7"/>
      <c r="C67" s="7"/>
      <c r="D67" s="7"/>
      <c r="E67" s="7"/>
      <c r="F67" s="8"/>
    </row>
    <row r="68" spans="1:13" ht="16.5" thickBot="1" x14ac:dyDescent="0.3">
      <c r="A68" s="8"/>
      <c r="B68" s="8"/>
      <c r="C68" s="8"/>
      <c r="D68" s="8"/>
      <c r="E68" s="8"/>
      <c r="F68" s="8"/>
    </row>
    <row r="69" spans="1:13" ht="15.75" thickBot="1" x14ac:dyDescent="0.3">
      <c r="A69" s="74"/>
      <c r="B69" s="75"/>
      <c r="C69" s="75"/>
      <c r="D69" s="76" t="s">
        <v>414</v>
      </c>
      <c r="E69" s="76"/>
      <c r="F69" s="77"/>
      <c r="G69" s="78"/>
      <c r="H69" s="614"/>
    </row>
    <row r="70" spans="1:13" x14ac:dyDescent="0.25">
      <c r="A70" s="79"/>
      <c r="B70" s="80"/>
      <c r="C70" s="80"/>
      <c r="D70" s="80"/>
      <c r="E70" s="81"/>
      <c r="F70" s="34"/>
      <c r="G70" s="82" t="s">
        <v>223</v>
      </c>
      <c r="H70" s="82" t="s">
        <v>224</v>
      </c>
    </row>
    <row r="71" spans="1:13" ht="15.75" thickBot="1" x14ac:dyDescent="0.3">
      <c r="A71" s="84"/>
      <c r="B71" s="85"/>
      <c r="C71" s="85"/>
      <c r="D71" s="85"/>
      <c r="E71" s="86"/>
      <c r="G71" s="87"/>
      <c r="H71" s="87"/>
    </row>
    <row r="72" spans="1:13" x14ac:dyDescent="0.25">
      <c r="A72" s="338"/>
      <c r="B72" s="339"/>
      <c r="C72" s="340" t="s">
        <v>87</v>
      </c>
      <c r="D72" s="340" t="s">
        <v>225</v>
      </c>
      <c r="E72" s="340" t="s">
        <v>88</v>
      </c>
      <c r="F72" s="341"/>
      <c r="G72" s="340">
        <v>2024</v>
      </c>
      <c r="H72" s="615">
        <v>2024</v>
      </c>
    </row>
    <row r="73" spans="1:13" ht="15.75" thickBot="1" x14ac:dyDescent="0.3">
      <c r="A73" s="342"/>
      <c r="B73" s="343"/>
      <c r="C73" s="344" t="s">
        <v>226</v>
      </c>
      <c r="D73" s="344" t="s">
        <v>226</v>
      </c>
      <c r="E73" s="344"/>
      <c r="F73" s="345"/>
      <c r="G73" s="344" t="s">
        <v>5</v>
      </c>
      <c r="H73" s="616" t="s">
        <v>5</v>
      </c>
    </row>
    <row r="74" spans="1:13" ht="16.5" thickTop="1" thickBot="1" x14ac:dyDescent="0.3">
      <c r="A74" s="1147"/>
      <c r="B74" s="1148" t="s">
        <v>310</v>
      </c>
      <c r="C74" s="1149"/>
      <c r="D74" s="1150"/>
      <c r="E74" s="1149" t="s">
        <v>93</v>
      </c>
      <c r="F74" s="1078"/>
      <c r="G74" s="1151">
        <f>G76+G82+G85</f>
        <v>7730</v>
      </c>
      <c r="H74" s="1151"/>
    </row>
    <row r="75" spans="1:13" x14ac:dyDescent="0.25">
      <c r="A75" s="1152"/>
      <c r="B75" s="1153">
        <v>1</v>
      </c>
      <c r="C75" s="1154" t="s">
        <v>358</v>
      </c>
      <c r="D75" s="1155"/>
      <c r="E75" s="1155"/>
      <c r="F75" s="32"/>
      <c r="G75" s="1156"/>
      <c r="H75" s="1157"/>
    </row>
    <row r="76" spans="1:13" x14ac:dyDescent="0.25">
      <c r="A76" s="109"/>
      <c r="B76" s="89"/>
      <c r="C76" s="1141" t="s">
        <v>273</v>
      </c>
      <c r="D76" s="1125" t="s">
        <v>359</v>
      </c>
      <c r="E76" s="1125"/>
      <c r="F76" s="1123"/>
      <c r="G76" s="1088">
        <f>SUM(G77:G80)</f>
        <v>2550</v>
      </c>
      <c r="H76" s="1089"/>
    </row>
    <row r="77" spans="1:13" x14ac:dyDescent="0.25">
      <c r="A77" s="104"/>
      <c r="B77" s="73"/>
      <c r="C77" s="73"/>
      <c r="D77" s="90">
        <v>610</v>
      </c>
      <c r="E77" s="73" t="s">
        <v>338</v>
      </c>
      <c r="G77" s="853">
        <v>1620</v>
      </c>
      <c r="H77" s="854"/>
    </row>
    <row r="78" spans="1:13" x14ac:dyDescent="0.25">
      <c r="A78" s="104"/>
      <c r="B78" s="73"/>
      <c r="C78" s="73"/>
      <c r="D78" s="90"/>
      <c r="E78" s="73" t="s">
        <v>311</v>
      </c>
      <c r="G78" s="853"/>
      <c r="H78" s="854"/>
    </row>
    <row r="79" spans="1:13" x14ac:dyDescent="0.25">
      <c r="A79" s="104"/>
      <c r="B79" s="73"/>
      <c r="C79" s="73"/>
      <c r="D79" s="90">
        <v>620</v>
      </c>
      <c r="E79" s="73" t="s">
        <v>235</v>
      </c>
      <c r="G79" s="853">
        <v>530</v>
      </c>
      <c r="H79" s="854"/>
    </row>
    <row r="80" spans="1:13" x14ac:dyDescent="0.25">
      <c r="A80" s="112"/>
      <c r="B80" s="91"/>
      <c r="C80" s="91"/>
      <c r="D80" s="92">
        <v>630</v>
      </c>
      <c r="E80" s="91" t="s">
        <v>312</v>
      </c>
      <c r="G80" s="857">
        <v>400</v>
      </c>
      <c r="H80" s="858"/>
    </row>
    <row r="81" spans="1:13" x14ac:dyDescent="0.25">
      <c r="A81" s="1109"/>
      <c r="B81" s="1091">
        <v>2</v>
      </c>
      <c r="C81" s="1095" t="s">
        <v>360</v>
      </c>
      <c r="D81" s="1096"/>
      <c r="E81" s="1096"/>
      <c r="F81" s="73"/>
      <c r="G81" s="861"/>
      <c r="H81" s="862"/>
    </row>
    <row r="82" spans="1:13" x14ac:dyDescent="0.25">
      <c r="A82" s="109"/>
      <c r="B82" s="89"/>
      <c r="C82" s="1142" t="s">
        <v>274</v>
      </c>
      <c r="D82" s="1125" t="s">
        <v>361</v>
      </c>
      <c r="E82" s="1125"/>
      <c r="F82" s="1126"/>
      <c r="G82" s="1088">
        <f>SUM(G83)</f>
        <v>4890</v>
      </c>
      <c r="H82" s="1089"/>
    </row>
    <row r="83" spans="1:13" x14ac:dyDescent="0.25">
      <c r="A83" s="104"/>
      <c r="B83" s="73"/>
      <c r="C83" s="73"/>
      <c r="D83" s="90">
        <v>630</v>
      </c>
      <c r="E83" s="73" t="s">
        <v>404</v>
      </c>
      <c r="F83" s="73"/>
      <c r="G83" s="865">
        <v>4890</v>
      </c>
      <c r="H83" s="1230"/>
      <c r="I83" s="630"/>
    </row>
    <row r="84" spans="1:13" x14ac:dyDescent="0.25">
      <c r="A84" s="1090"/>
      <c r="B84" s="1110">
        <v>3</v>
      </c>
      <c r="C84" s="1093" t="s">
        <v>70</v>
      </c>
      <c r="D84" s="1093"/>
      <c r="E84" s="1111"/>
      <c r="F84" s="96"/>
      <c r="G84" s="866"/>
      <c r="H84" s="854"/>
    </row>
    <row r="85" spans="1:13" x14ac:dyDescent="0.25">
      <c r="A85" s="104"/>
      <c r="B85" s="73"/>
      <c r="C85" s="1125" t="s">
        <v>272</v>
      </c>
      <c r="D85" s="1125" t="s">
        <v>362</v>
      </c>
      <c r="E85" s="1125"/>
      <c r="F85" s="1132"/>
      <c r="G85" s="1088">
        <f>SUM(G86)</f>
        <v>290</v>
      </c>
      <c r="H85" s="1145"/>
    </row>
    <row r="86" spans="1:13" ht="15.75" thickBot="1" x14ac:dyDescent="0.3">
      <c r="A86" s="106"/>
      <c r="B86" s="107"/>
      <c r="C86" s="107"/>
      <c r="D86" s="114">
        <v>630</v>
      </c>
      <c r="E86" s="1146" t="s">
        <v>236</v>
      </c>
      <c r="F86" s="107"/>
      <c r="G86" s="855">
        <v>290</v>
      </c>
      <c r="H86" s="856"/>
    </row>
    <row r="87" spans="1:13" ht="18.75" thickBot="1" x14ac:dyDescent="0.3">
      <c r="A87" s="7" t="s">
        <v>313</v>
      </c>
      <c r="B87" s="7"/>
      <c r="C87" s="7"/>
      <c r="D87" s="7"/>
      <c r="E87" s="7"/>
      <c r="F87" s="8"/>
    </row>
    <row r="88" spans="1:13" ht="15.75" thickBot="1" x14ac:dyDescent="0.3">
      <c r="A88" s="74"/>
      <c r="B88" s="75"/>
      <c r="C88" s="75"/>
      <c r="D88" s="76" t="s">
        <v>400</v>
      </c>
      <c r="E88" s="76"/>
      <c r="F88" s="77"/>
      <c r="G88" s="78"/>
      <c r="H88" s="614"/>
    </row>
    <row r="89" spans="1:13" x14ac:dyDescent="0.25">
      <c r="A89" s="79"/>
      <c r="B89" s="80"/>
      <c r="C89" s="80"/>
      <c r="D89" s="80"/>
      <c r="E89" s="81"/>
      <c r="F89" s="34"/>
      <c r="G89" s="82" t="s">
        <v>223</v>
      </c>
      <c r="H89" s="82" t="s">
        <v>224</v>
      </c>
    </row>
    <row r="90" spans="1:13" ht="15.75" thickBot="1" x14ac:dyDescent="0.3">
      <c r="A90" s="84"/>
      <c r="B90" s="85"/>
      <c r="C90" s="85"/>
      <c r="D90" s="85"/>
      <c r="E90" s="86"/>
      <c r="G90" s="87"/>
      <c r="H90" s="87"/>
    </row>
    <row r="91" spans="1:13" x14ac:dyDescent="0.25">
      <c r="A91" s="415"/>
      <c r="B91" s="339"/>
      <c r="C91" s="340" t="s">
        <v>87</v>
      </c>
      <c r="D91" s="340" t="s">
        <v>225</v>
      </c>
      <c r="E91" s="340" t="s">
        <v>88</v>
      </c>
      <c r="F91" s="341"/>
      <c r="G91" s="340">
        <v>2023</v>
      </c>
      <c r="H91" s="615">
        <v>2023</v>
      </c>
    </row>
    <row r="92" spans="1:13" ht="15.75" thickBot="1" x14ac:dyDescent="0.3">
      <c r="A92" s="342"/>
      <c r="B92" s="343"/>
      <c r="C92" s="344" t="s">
        <v>226</v>
      </c>
      <c r="D92" s="344" t="s">
        <v>226</v>
      </c>
      <c r="E92" s="344"/>
      <c r="F92" s="345"/>
      <c r="G92" s="344" t="s">
        <v>5</v>
      </c>
      <c r="H92" s="616" t="s">
        <v>5</v>
      </c>
    </row>
    <row r="93" spans="1:13" ht="16.5" thickTop="1" thickBot="1" x14ac:dyDescent="0.3">
      <c r="A93" s="1074"/>
      <c r="B93" s="1075" t="s">
        <v>314</v>
      </c>
      <c r="C93" s="1076"/>
      <c r="D93" s="1077"/>
      <c r="E93" s="1076" t="s">
        <v>237</v>
      </c>
      <c r="F93" s="1078"/>
      <c r="G93" s="1079">
        <f>G95</f>
        <v>2200</v>
      </c>
      <c r="H93" s="1079">
        <f>H95</f>
        <v>0</v>
      </c>
    </row>
    <row r="94" spans="1:13" x14ac:dyDescent="0.25">
      <c r="A94" s="1090"/>
      <c r="B94" s="1091">
        <v>1</v>
      </c>
      <c r="C94" s="1095" t="s">
        <v>363</v>
      </c>
      <c r="D94" s="1096"/>
      <c r="E94" s="1096"/>
      <c r="G94" s="867"/>
      <c r="H94" s="498"/>
    </row>
    <row r="95" spans="1:13" x14ac:dyDescent="0.25">
      <c r="A95" s="109"/>
      <c r="B95" s="89"/>
      <c r="C95" s="1141" t="s">
        <v>275</v>
      </c>
      <c r="D95" s="1143" t="s">
        <v>364</v>
      </c>
      <c r="E95" s="1143"/>
      <c r="F95" s="1123"/>
      <c r="G95" s="1088">
        <f>SUM(G96:G97)</f>
        <v>2200</v>
      </c>
      <c r="H95" s="1088">
        <v>0</v>
      </c>
    </row>
    <row r="96" spans="1:13" x14ac:dyDescent="0.25">
      <c r="A96" s="104"/>
      <c r="B96" s="73"/>
      <c r="C96" s="94"/>
      <c r="D96" s="90">
        <v>630</v>
      </c>
      <c r="E96" s="73" t="s">
        <v>405</v>
      </c>
      <c r="G96" s="868">
        <v>2200</v>
      </c>
      <c r="H96" s="498"/>
      <c r="I96" s="630"/>
      <c r="J96" s="630"/>
      <c r="K96" s="630"/>
      <c r="L96" s="630"/>
      <c r="M96" s="630"/>
    </row>
    <row r="97" spans="1:13" ht="15.75" thickBot="1" x14ac:dyDescent="0.3">
      <c r="A97" s="106"/>
      <c r="B97" s="107"/>
      <c r="C97" s="108"/>
      <c r="D97" s="609">
        <v>700</v>
      </c>
      <c r="E97" s="347" t="s">
        <v>290</v>
      </c>
      <c r="F97" s="121"/>
      <c r="G97" s="492"/>
      <c r="H97" s="1375">
        <v>0</v>
      </c>
      <c r="I97" s="1376"/>
      <c r="J97" s="1376"/>
      <c r="K97" s="1376"/>
      <c r="L97" s="1376"/>
      <c r="M97" s="1376"/>
    </row>
    <row r="98" spans="1:13" x14ac:dyDescent="0.25">
      <c r="E98" s="880"/>
    </row>
    <row r="101" spans="1:13" ht="18" x14ac:dyDescent="0.25">
      <c r="A101" s="7" t="s">
        <v>315</v>
      </c>
      <c r="B101" s="7"/>
      <c r="C101" s="7"/>
      <c r="D101" s="7"/>
      <c r="E101" s="7"/>
      <c r="F101" s="8"/>
    </row>
    <row r="102" spans="1:13" ht="16.5" thickBot="1" x14ac:dyDescent="0.3">
      <c r="A102" s="8"/>
      <c r="B102" s="8"/>
      <c r="C102" s="8"/>
      <c r="D102" s="8"/>
      <c r="E102" s="8"/>
      <c r="F102" s="8"/>
    </row>
    <row r="103" spans="1:13" ht="15.75" thickBot="1" x14ac:dyDescent="0.3">
      <c r="A103" s="74"/>
      <c r="B103" s="75"/>
      <c r="C103" s="75"/>
      <c r="D103" s="76" t="s">
        <v>414</v>
      </c>
      <c r="E103" s="76"/>
      <c r="F103" s="77"/>
      <c r="G103" s="78"/>
      <c r="H103" s="614"/>
    </row>
    <row r="104" spans="1:13" x14ac:dyDescent="0.25">
      <c r="A104" s="79"/>
      <c r="B104" s="80"/>
      <c r="C104" s="80"/>
      <c r="D104" s="80"/>
      <c r="E104" s="81"/>
      <c r="F104" s="34"/>
      <c r="G104" s="82" t="s">
        <v>223</v>
      </c>
      <c r="H104" s="82" t="s">
        <v>224</v>
      </c>
    </row>
    <row r="105" spans="1:13" ht="15.75" thickBot="1" x14ac:dyDescent="0.3">
      <c r="A105" s="84"/>
      <c r="B105" s="85"/>
      <c r="C105" s="85"/>
      <c r="D105" s="85"/>
      <c r="E105" s="86"/>
      <c r="G105" s="87"/>
      <c r="H105" s="87"/>
    </row>
    <row r="106" spans="1:13" x14ac:dyDescent="0.25">
      <c r="A106" s="338"/>
      <c r="B106" s="339"/>
      <c r="C106" s="340" t="s">
        <v>87</v>
      </c>
      <c r="D106" s="340" t="s">
        <v>225</v>
      </c>
      <c r="E106" s="340" t="s">
        <v>88</v>
      </c>
      <c r="F106" s="341"/>
      <c r="G106" s="340">
        <v>2024</v>
      </c>
      <c r="H106" s="615">
        <v>2024</v>
      </c>
    </row>
    <row r="107" spans="1:13" ht="15.75" thickBot="1" x14ac:dyDescent="0.3">
      <c r="A107" s="342"/>
      <c r="B107" s="343"/>
      <c r="C107" s="344" t="s">
        <v>226</v>
      </c>
      <c r="D107" s="344" t="s">
        <v>226</v>
      </c>
      <c r="E107" s="344"/>
      <c r="F107" s="345"/>
      <c r="G107" s="344" t="s">
        <v>5</v>
      </c>
      <c r="H107" s="616" t="s">
        <v>5</v>
      </c>
    </row>
    <row r="108" spans="1:13" ht="16.5" thickTop="1" thickBot="1" x14ac:dyDescent="0.3">
      <c r="A108" s="1074"/>
      <c r="B108" s="1075" t="s">
        <v>316</v>
      </c>
      <c r="C108" s="1076"/>
      <c r="D108" s="1077"/>
      <c r="E108" s="1076" t="s">
        <v>94</v>
      </c>
      <c r="F108" s="1078"/>
      <c r="G108" s="1079">
        <f>G110</f>
        <v>26000</v>
      </c>
      <c r="H108" s="1080"/>
    </row>
    <row r="109" spans="1:13" x14ac:dyDescent="0.25">
      <c r="A109" s="1090"/>
      <c r="B109" s="1091">
        <v>1</v>
      </c>
      <c r="C109" s="1095" t="s">
        <v>365</v>
      </c>
      <c r="D109" s="1096"/>
      <c r="E109" s="1096"/>
      <c r="G109" s="853"/>
      <c r="H109" s="854"/>
    </row>
    <row r="110" spans="1:13" x14ac:dyDescent="0.25">
      <c r="A110" s="109"/>
      <c r="B110" s="89"/>
      <c r="C110" s="1141" t="s">
        <v>260</v>
      </c>
      <c r="D110" s="1125" t="s">
        <v>366</v>
      </c>
      <c r="E110" s="1125"/>
      <c r="F110" s="1123"/>
      <c r="G110" s="1088">
        <f>G111+G112</f>
        <v>26000</v>
      </c>
      <c r="H110" s="1088"/>
    </row>
    <row r="111" spans="1:13" x14ac:dyDescent="0.25">
      <c r="A111" s="112"/>
      <c r="B111" s="91"/>
      <c r="C111" s="91"/>
      <c r="D111" s="92">
        <v>630</v>
      </c>
      <c r="E111" s="91" t="s">
        <v>317</v>
      </c>
      <c r="G111" s="857">
        <v>26000</v>
      </c>
      <c r="H111" s="1227"/>
    </row>
    <row r="112" spans="1:13" ht="15.75" thickBot="1" x14ac:dyDescent="0.3">
      <c r="A112" s="107"/>
      <c r="B112" s="107"/>
      <c r="C112" s="107"/>
      <c r="D112" s="114"/>
      <c r="E112" s="107" t="s">
        <v>318</v>
      </c>
      <c r="F112" s="107"/>
      <c r="G112" s="855"/>
      <c r="H112" s="855"/>
      <c r="I112" s="1376"/>
      <c r="J112" s="1376"/>
      <c r="K112" s="1376"/>
    </row>
    <row r="113" spans="1:9" x14ac:dyDescent="0.25">
      <c r="D113" s="117"/>
      <c r="E113" s="630"/>
      <c r="G113" s="120"/>
      <c r="H113" s="117"/>
    </row>
    <row r="114" spans="1:9" x14ac:dyDescent="0.25">
      <c r="D114" s="117"/>
      <c r="G114" s="120"/>
      <c r="H114" s="117"/>
    </row>
    <row r="115" spans="1:9" x14ac:dyDescent="0.25">
      <c r="D115" s="117"/>
      <c r="G115" s="120"/>
      <c r="H115" s="117"/>
    </row>
    <row r="116" spans="1:9" ht="18" x14ac:dyDescent="0.25">
      <c r="A116" s="7" t="s">
        <v>319</v>
      </c>
      <c r="B116" s="7"/>
      <c r="C116" s="7"/>
      <c r="D116" s="7"/>
      <c r="E116" s="7"/>
      <c r="F116" s="8"/>
    </row>
    <row r="117" spans="1:9" ht="16.5" thickBot="1" x14ac:dyDescent="0.3">
      <c r="A117" s="8"/>
      <c r="B117" s="8"/>
      <c r="C117" s="8"/>
      <c r="D117" s="8"/>
      <c r="E117" s="8"/>
      <c r="F117" s="8"/>
    </row>
    <row r="118" spans="1:9" ht="15.75" thickBot="1" x14ac:dyDescent="0.3">
      <c r="A118" s="74"/>
      <c r="B118" s="75"/>
      <c r="C118" s="75"/>
      <c r="D118" s="76" t="s">
        <v>414</v>
      </c>
      <c r="E118" s="76"/>
      <c r="F118" s="77"/>
      <c r="G118" s="78"/>
      <c r="H118" s="614"/>
    </row>
    <row r="119" spans="1:9" x14ac:dyDescent="0.25">
      <c r="A119" s="79"/>
      <c r="B119" s="80"/>
      <c r="C119" s="80"/>
      <c r="D119" s="80"/>
      <c r="E119" s="81"/>
      <c r="F119" s="34"/>
      <c r="G119" s="82" t="s">
        <v>223</v>
      </c>
      <c r="H119" s="82" t="s">
        <v>224</v>
      </c>
    </row>
    <row r="120" spans="1:9" ht="15.75" thickBot="1" x14ac:dyDescent="0.3">
      <c r="A120" s="84"/>
      <c r="B120" s="85"/>
      <c r="C120" s="85"/>
      <c r="D120" s="85"/>
      <c r="E120" s="86"/>
      <c r="G120" s="87"/>
      <c r="H120" s="87"/>
    </row>
    <row r="121" spans="1:9" x14ac:dyDescent="0.25">
      <c r="A121" s="338"/>
      <c r="B121" s="339"/>
      <c r="C121" s="340" t="s">
        <v>87</v>
      </c>
      <c r="D121" s="340" t="s">
        <v>225</v>
      </c>
      <c r="E121" s="340" t="s">
        <v>88</v>
      </c>
      <c r="F121" s="341"/>
      <c r="G121" s="340">
        <v>2024</v>
      </c>
      <c r="H121" s="615">
        <v>2024</v>
      </c>
    </row>
    <row r="122" spans="1:9" ht="15.75" thickBot="1" x14ac:dyDescent="0.3">
      <c r="A122" s="342"/>
      <c r="B122" s="343"/>
      <c r="C122" s="344" t="s">
        <v>226</v>
      </c>
      <c r="D122" s="344" t="s">
        <v>226</v>
      </c>
      <c r="E122" s="344"/>
      <c r="F122" s="345"/>
      <c r="G122" s="344" t="s">
        <v>5</v>
      </c>
      <c r="H122" s="616" t="s">
        <v>5</v>
      </c>
    </row>
    <row r="123" spans="1:9" ht="16.5" thickTop="1" thickBot="1" x14ac:dyDescent="0.3">
      <c r="A123" s="1074"/>
      <c r="B123" s="1075" t="s">
        <v>320</v>
      </c>
      <c r="C123" s="1076"/>
      <c r="D123" s="1077"/>
      <c r="E123" s="1076" t="s">
        <v>95</v>
      </c>
      <c r="F123" s="1078"/>
      <c r="G123" s="1121">
        <f>G125</f>
        <v>2339</v>
      </c>
      <c r="H123" s="1121">
        <f>H125</f>
        <v>0</v>
      </c>
    </row>
    <row r="124" spans="1:9" x14ac:dyDescent="0.25">
      <c r="A124" s="1090"/>
      <c r="B124" s="1091">
        <v>1</v>
      </c>
      <c r="C124" s="1095" t="s">
        <v>367</v>
      </c>
      <c r="D124" s="1096"/>
      <c r="E124" s="1096"/>
      <c r="G124" s="881"/>
      <c r="H124" s="883"/>
    </row>
    <row r="125" spans="1:9" x14ac:dyDescent="0.25">
      <c r="A125" s="109"/>
      <c r="B125" s="89"/>
      <c r="C125" s="1141" t="s">
        <v>261</v>
      </c>
      <c r="D125" s="1125" t="s">
        <v>368</v>
      </c>
      <c r="E125" s="1125"/>
      <c r="F125" s="1123"/>
      <c r="G125" s="1158">
        <f>SUM(G126:G127)</f>
        <v>2339</v>
      </c>
      <c r="H125" s="1159">
        <f>H126+H127</f>
        <v>0</v>
      </c>
    </row>
    <row r="126" spans="1:9" x14ac:dyDescent="0.25">
      <c r="A126" s="104"/>
      <c r="B126" s="73"/>
      <c r="C126" s="73"/>
      <c r="D126" s="90">
        <v>630</v>
      </c>
      <c r="E126" s="73" t="s">
        <v>412</v>
      </c>
      <c r="G126" s="881">
        <v>2300</v>
      </c>
      <c r="H126" s="883"/>
    </row>
    <row r="127" spans="1:9" ht="15.75" thickBot="1" x14ac:dyDescent="0.3">
      <c r="A127" s="106"/>
      <c r="B127" s="107"/>
      <c r="C127" s="107"/>
      <c r="D127" s="114">
        <v>630</v>
      </c>
      <c r="E127" s="107" t="s">
        <v>321</v>
      </c>
      <c r="F127" s="121"/>
      <c r="G127" s="882">
        <v>39</v>
      </c>
      <c r="H127" s="419"/>
      <c r="I127" s="1376"/>
    </row>
    <row r="128" spans="1:9" x14ac:dyDescent="0.25">
      <c r="D128" s="117"/>
      <c r="E128" s="630"/>
      <c r="G128" s="117"/>
    </row>
    <row r="130" spans="1:14" ht="18.75" thickBot="1" x14ac:dyDescent="0.3">
      <c r="A130" s="7" t="s">
        <v>322</v>
      </c>
      <c r="B130" s="7"/>
      <c r="C130" s="7"/>
      <c r="D130" s="7"/>
      <c r="E130" s="7"/>
      <c r="F130" s="8"/>
    </row>
    <row r="131" spans="1:14" ht="15.75" thickBot="1" x14ac:dyDescent="0.3">
      <c r="A131" s="74"/>
      <c r="B131" s="75"/>
      <c r="C131" s="75"/>
      <c r="D131" s="76" t="s">
        <v>414</v>
      </c>
      <c r="E131" s="76"/>
      <c r="F131" s="77"/>
      <c r="G131" s="78"/>
      <c r="H131" s="614"/>
    </row>
    <row r="132" spans="1:14" ht="15.75" thickBot="1" x14ac:dyDescent="0.3">
      <c r="A132" s="79"/>
      <c r="B132" s="80"/>
      <c r="C132" s="80"/>
      <c r="D132" s="80"/>
      <c r="E132" s="81"/>
      <c r="F132" s="34"/>
      <c r="G132" s="82" t="s">
        <v>223</v>
      </c>
      <c r="H132" s="82" t="s">
        <v>224</v>
      </c>
    </row>
    <row r="133" spans="1:14" x14ac:dyDescent="0.25">
      <c r="A133" s="415"/>
      <c r="B133" s="339"/>
      <c r="C133" s="340" t="s">
        <v>87</v>
      </c>
      <c r="D133" s="340" t="s">
        <v>225</v>
      </c>
      <c r="E133" s="340" t="s">
        <v>88</v>
      </c>
      <c r="F133" s="341"/>
      <c r="G133" s="340">
        <v>2024</v>
      </c>
      <c r="H133" s="615">
        <v>2024</v>
      </c>
    </row>
    <row r="134" spans="1:14" ht="15.75" thickBot="1" x14ac:dyDescent="0.3">
      <c r="A134" s="342"/>
      <c r="B134" s="343"/>
      <c r="C134" s="344" t="s">
        <v>226</v>
      </c>
      <c r="D134" s="344" t="s">
        <v>226</v>
      </c>
      <c r="E134" s="344"/>
      <c r="F134" s="345"/>
      <c r="G134" s="344" t="s">
        <v>5</v>
      </c>
      <c r="H134" s="616" t="s">
        <v>5</v>
      </c>
    </row>
    <row r="135" spans="1:14" ht="16.5" thickTop="1" thickBot="1" x14ac:dyDescent="0.3">
      <c r="A135" s="1074"/>
      <c r="B135" s="1075" t="s">
        <v>323</v>
      </c>
      <c r="C135" s="1076"/>
      <c r="D135" s="1077"/>
      <c r="E135" s="1076" t="s">
        <v>238</v>
      </c>
      <c r="F135" s="1078"/>
      <c r="G135" s="1079">
        <f>SUM(G136:G150)</f>
        <v>247600</v>
      </c>
      <c r="H135" s="1120"/>
    </row>
    <row r="136" spans="1:14" x14ac:dyDescent="0.25">
      <c r="A136" s="1090"/>
      <c r="B136" s="1091">
        <v>1</v>
      </c>
      <c r="C136" s="1093" t="s">
        <v>369</v>
      </c>
      <c r="D136" s="1093"/>
      <c r="E136" s="1095"/>
      <c r="G136" s="853"/>
      <c r="H136" s="105"/>
    </row>
    <row r="137" spans="1:14" x14ac:dyDescent="0.25">
      <c r="A137" s="118"/>
      <c r="B137" s="98"/>
      <c r="C137" s="1160" t="s">
        <v>277</v>
      </c>
      <c r="D137" s="1161" t="s">
        <v>384</v>
      </c>
      <c r="E137" s="1161"/>
      <c r="F137" s="1123"/>
      <c r="G137" s="1163">
        <v>96500</v>
      </c>
      <c r="H137" s="1136"/>
    </row>
    <row r="138" spans="1:14" x14ac:dyDescent="0.25">
      <c r="A138" s="1109"/>
      <c r="B138" s="1110">
        <v>2</v>
      </c>
      <c r="C138" s="1093" t="s">
        <v>370</v>
      </c>
      <c r="D138" s="1093"/>
      <c r="E138" s="1095"/>
      <c r="G138" s="853"/>
      <c r="H138" s="105"/>
    </row>
    <row r="139" spans="1:14" x14ac:dyDescent="0.25">
      <c r="A139" s="118"/>
      <c r="B139" s="98"/>
      <c r="C139" s="1160" t="s">
        <v>276</v>
      </c>
      <c r="D139" s="1161" t="s">
        <v>415</v>
      </c>
      <c r="E139" s="1161"/>
      <c r="F139" s="1123"/>
      <c r="G139" s="1144">
        <v>89800</v>
      </c>
      <c r="H139" s="1162"/>
      <c r="I139" s="630"/>
      <c r="J139" s="630"/>
      <c r="K139" s="630"/>
      <c r="L139" s="630"/>
      <c r="M139" s="630"/>
      <c r="N139" s="630"/>
    </row>
    <row r="140" spans="1:14" x14ac:dyDescent="0.25">
      <c r="A140" s="1090"/>
      <c r="B140" s="1091">
        <v>3</v>
      </c>
      <c r="C140" s="1093" t="s">
        <v>371</v>
      </c>
      <c r="D140" s="1093"/>
      <c r="E140" s="1095"/>
      <c r="F140" s="97"/>
      <c r="G140" s="853"/>
      <c r="H140" s="105"/>
      <c r="I140" s="630"/>
      <c r="J140" s="630"/>
      <c r="K140" s="630"/>
      <c r="L140" s="630"/>
      <c r="M140" s="630"/>
      <c r="N140" s="630"/>
    </row>
    <row r="141" spans="1:14" x14ac:dyDescent="0.25">
      <c r="A141" s="118"/>
      <c r="B141" s="98"/>
      <c r="C141" s="1160" t="s">
        <v>278</v>
      </c>
      <c r="D141" s="1161" t="s">
        <v>339</v>
      </c>
      <c r="E141" s="1161"/>
      <c r="F141" s="1126"/>
      <c r="G141" s="1088">
        <v>27500</v>
      </c>
      <c r="H141" s="1136"/>
      <c r="I141" s="630"/>
    </row>
    <row r="142" spans="1:14" x14ac:dyDescent="0.25">
      <c r="A142" s="1090"/>
      <c r="B142" s="1091">
        <v>4</v>
      </c>
      <c r="C142" s="1093" t="s">
        <v>372</v>
      </c>
      <c r="D142" s="1093"/>
      <c r="E142" s="1095"/>
      <c r="F142" s="95"/>
      <c r="G142" s="853"/>
      <c r="H142" s="105"/>
      <c r="I142" s="630"/>
      <c r="J142" s="630"/>
      <c r="K142" s="630"/>
    </row>
    <row r="143" spans="1:14" x14ac:dyDescent="0.25">
      <c r="A143" s="104"/>
      <c r="B143" s="334"/>
      <c r="C143" s="1125" t="s">
        <v>279</v>
      </c>
      <c r="D143" s="1125" t="s">
        <v>340</v>
      </c>
      <c r="E143" s="1125"/>
      <c r="F143" s="1086"/>
      <c r="G143" s="1163">
        <v>15700</v>
      </c>
      <c r="H143" s="1164"/>
      <c r="I143" s="630"/>
      <c r="J143" s="630"/>
      <c r="K143" s="630"/>
      <c r="L143" s="630"/>
      <c r="M143" s="630"/>
    </row>
    <row r="144" spans="1:14" x14ac:dyDescent="0.25">
      <c r="A144" s="118"/>
      <c r="B144" s="98"/>
      <c r="C144" s="1170" t="s">
        <v>280</v>
      </c>
      <c r="D144" s="1171" t="s">
        <v>341</v>
      </c>
      <c r="E144" s="1171"/>
      <c r="F144" s="1172"/>
      <c r="G144" s="1173">
        <v>8500</v>
      </c>
      <c r="H144" s="1174"/>
      <c r="I144" s="630"/>
      <c r="J144" s="630"/>
      <c r="K144" s="630"/>
      <c r="L144" s="630"/>
      <c r="M144" s="630"/>
    </row>
    <row r="145" spans="1:11" x14ac:dyDescent="0.25">
      <c r="A145" s="1101"/>
      <c r="B145" s="1102">
        <v>5</v>
      </c>
      <c r="C145" s="1103" t="s">
        <v>373</v>
      </c>
      <c r="D145" s="1103"/>
      <c r="E145" s="1104"/>
      <c r="F145" s="494"/>
      <c r="G145" s="863"/>
      <c r="H145" s="622"/>
    </row>
    <row r="146" spans="1:11" x14ac:dyDescent="0.25">
      <c r="A146" s="348"/>
      <c r="B146" s="96"/>
      <c r="C146" s="1165" t="s">
        <v>276</v>
      </c>
      <c r="D146" s="1166" t="s">
        <v>406</v>
      </c>
      <c r="E146" s="1166"/>
      <c r="F146" s="1167"/>
      <c r="G146" s="1088">
        <v>5000</v>
      </c>
      <c r="H146" s="1179"/>
    </row>
    <row r="147" spans="1:11" x14ac:dyDescent="0.25">
      <c r="A147" s="1112"/>
      <c r="B147" s="1113"/>
      <c r="C147" s="1093" t="s">
        <v>369</v>
      </c>
      <c r="D147" s="1093"/>
      <c r="E147" s="1095"/>
      <c r="G147" s="869"/>
      <c r="H147" s="624"/>
    </row>
    <row r="148" spans="1:11" x14ac:dyDescent="0.25">
      <c r="A148" s="112"/>
      <c r="B148" s="493">
        <v>6</v>
      </c>
      <c r="C148" s="1168" t="s">
        <v>277</v>
      </c>
      <c r="D148" s="1161" t="s">
        <v>407</v>
      </c>
      <c r="E148" s="1161"/>
      <c r="F148" s="1169"/>
      <c r="G148" s="1144">
        <v>800</v>
      </c>
      <c r="H148" s="1178"/>
    </row>
    <row r="149" spans="1:11" x14ac:dyDescent="0.25">
      <c r="A149" s="1090"/>
      <c r="B149" s="1114"/>
      <c r="C149" s="1115" t="s">
        <v>372</v>
      </c>
      <c r="D149" s="1103"/>
      <c r="E149" s="1103"/>
      <c r="F149" s="337"/>
      <c r="G149" s="870"/>
      <c r="H149" s="623"/>
    </row>
    <row r="150" spans="1:11" ht="15.75" thickBot="1" x14ac:dyDescent="0.3">
      <c r="A150" s="625"/>
      <c r="B150" s="626">
        <v>7</v>
      </c>
      <c r="C150" s="1175" t="s">
        <v>286</v>
      </c>
      <c r="D150" s="627" t="s">
        <v>342</v>
      </c>
      <c r="E150" s="628"/>
      <c r="F150" s="1176"/>
      <c r="G150" s="871">
        <v>3800</v>
      </c>
      <c r="H150" s="1177"/>
    </row>
    <row r="151" spans="1:11" ht="18.75" thickBot="1" x14ac:dyDescent="0.3">
      <c r="A151" s="7" t="s">
        <v>324</v>
      </c>
      <c r="B151" s="7"/>
      <c r="C151" s="7"/>
      <c r="D151" s="7"/>
      <c r="E151" s="7"/>
      <c r="F151" s="8"/>
      <c r="I151" s="1376"/>
    </row>
    <row r="152" spans="1:11" ht="15.75" thickBot="1" x14ac:dyDescent="0.3">
      <c r="A152" s="74"/>
      <c r="B152" s="75"/>
      <c r="C152" s="75"/>
      <c r="D152" s="76" t="s">
        <v>414</v>
      </c>
      <c r="E152" s="76"/>
      <c r="F152" s="77"/>
      <c r="G152" s="78"/>
      <c r="H152" s="614"/>
    </row>
    <row r="153" spans="1:11" x14ac:dyDescent="0.25">
      <c r="A153" s="79"/>
      <c r="B153" s="80"/>
      <c r="C153" s="80"/>
      <c r="D153" s="80"/>
      <c r="E153" s="81"/>
      <c r="F153" s="34"/>
      <c r="G153" s="82" t="s">
        <v>223</v>
      </c>
      <c r="H153" s="82" t="s">
        <v>224</v>
      </c>
    </row>
    <row r="154" spans="1:11" ht="15.75" thickBot="1" x14ac:dyDescent="0.3">
      <c r="A154" s="84"/>
      <c r="B154" s="85"/>
      <c r="C154" s="85"/>
      <c r="D154" s="85"/>
      <c r="E154" s="86"/>
      <c r="G154" s="87"/>
      <c r="H154" s="87"/>
    </row>
    <row r="155" spans="1:11" x14ac:dyDescent="0.25">
      <c r="A155" s="338"/>
      <c r="B155" s="339"/>
      <c r="C155" s="340" t="s">
        <v>87</v>
      </c>
      <c r="D155" s="340" t="s">
        <v>225</v>
      </c>
      <c r="E155" s="340" t="s">
        <v>88</v>
      </c>
      <c r="F155" s="341"/>
      <c r="G155" s="340">
        <v>2024</v>
      </c>
      <c r="H155" s="615">
        <v>2024</v>
      </c>
    </row>
    <row r="156" spans="1:11" ht="15.75" thickBot="1" x14ac:dyDescent="0.3">
      <c r="A156" s="342"/>
      <c r="B156" s="343"/>
      <c r="C156" s="344" t="s">
        <v>226</v>
      </c>
      <c r="D156" s="344" t="s">
        <v>226</v>
      </c>
      <c r="E156" s="344"/>
      <c r="F156" s="345"/>
      <c r="G156" s="344" t="s">
        <v>5</v>
      </c>
      <c r="H156" s="616" t="s">
        <v>5</v>
      </c>
    </row>
    <row r="157" spans="1:11" ht="16.5" thickTop="1" thickBot="1" x14ac:dyDescent="0.3">
      <c r="A157" s="1074"/>
      <c r="B157" s="1075" t="s">
        <v>325</v>
      </c>
      <c r="C157" s="1076"/>
      <c r="D157" s="1077"/>
      <c r="E157" s="1076" t="s">
        <v>239</v>
      </c>
      <c r="F157" s="1078"/>
      <c r="G157" s="1079">
        <f>G159</f>
        <v>10190</v>
      </c>
      <c r="H157" s="1120"/>
    </row>
    <row r="158" spans="1:11" x14ac:dyDescent="0.25">
      <c r="A158" s="1090"/>
      <c r="B158" s="1091">
        <v>1</v>
      </c>
      <c r="C158" s="1095" t="s">
        <v>374</v>
      </c>
      <c r="D158" s="1096"/>
      <c r="E158" s="1096"/>
      <c r="G158" s="853"/>
      <c r="H158" s="105"/>
    </row>
    <row r="159" spans="1:11" x14ac:dyDescent="0.25">
      <c r="A159" s="109"/>
      <c r="B159" s="89"/>
      <c r="C159" s="1141" t="s">
        <v>262</v>
      </c>
      <c r="D159" s="1125" t="s">
        <v>326</v>
      </c>
      <c r="E159" s="1125"/>
      <c r="F159" s="1123"/>
      <c r="G159" s="1088">
        <f>SUM(G160:G161)</f>
        <v>10190</v>
      </c>
      <c r="H159" s="1136"/>
      <c r="I159" s="630"/>
      <c r="J159" s="630"/>
    </row>
    <row r="160" spans="1:11" x14ac:dyDescent="0.25">
      <c r="A160" s="104"/>
      <c r="B160" s="73"/>
      <c r="C160" s="73"/>
      <c r="D160" s="90">
        <v>630</v>
      </c>
      <c r="E160" s="73" t="s">
        <v>426</v>
      </c>
      <c r="G160" s="853">
        <v>10000</v>
      </c>
      <c r="H160" s="105"/>
      <c r="I160" s="630"/>
      <c r="J160" s="630"/>
      <c r="K160" s="630"/>
    </row>
    <row r="161" spans="1:13" ht="15.75" thickBot="1" x14ac:dyDescent="0.3">
      <c r="A161" s="106"/>
      <c r="B161" s="107"/>
      <c r="C161" s="107"/>
      <c r="D161" s="114">
        <v>620</v>
      </c>
      <c r="E161" s="107" t="s">
        <v>253</v>
      </c>
      <c r="F161" s="121"/>
      <c r="G161" s="855">
        <v>190</v>
      </c>
      <c r="H161" s="621"/>
    </row>
    <row r="163" spans="1:13" ht="18.75" thickBot="1" x14ac:dyDescent="0.3">
      <c r="A163" s="7" t="s">
        <v>327</v>
      </c>
      <c r="B163" s="7"/>
      <c r="C163" s="7"/>
      <c r="D163" s="7"/>
      <c r="E163" s="7"/>
      <c r="F163" s="8"/>
    </row>
    <row r="164" spans="1:13" ht="15.75" thickBot="1" x14ac:dyDescent="0.3">
      <c r="A164" s="74"/>
      <c r="B164" s="74"/>
      <c r="C164" s="75"/>
      <c r="D164" s="76" t="s">
        <v>414</v>
      </c>
      <c r="E164" s="76"/>
      <c r="F164" s="77"/>
      <c r="G164" s="78"/>
      <c r="H164" s="614"/>
    </row>
    <row r="165" spans="1:13" x14ac:dyDescent="0.25">
      <c r="A165" s="79"/>
      <c r="B165" s="79"/>
      <c r="C165" s="80"/>
      <c r="D165" s="80"/>
      <c r="E165" s="81"/>
      <c r="F165" s="34"/>
      <c r="G165" s="82" t="s">
        <v>223</v>
      </c>
      <c r="H165" s="82" t="s">
        <v>224</v>
      </c>
    </row>
    <row r="166" spans="1:13" ht="15.75" thickBot="1" x14ac:dyDescent="0.3">
      <c r="A166" s="84"/>
      <c r="B166" s="84"/>
      <c r="C166" s="85"/>
      <c r="D166" s="85"/>
      <c r="E166" s="86"/>
      <c r="G166" s="87"/>
      <c r="H166" s="87"/>
    </row>
    <row r="167" spans="1:13" x14ac:dyDescent="0.25">
      <c r="A167" s="617"/>
      <c r="B167" s="415"/>
      <c r="C167" s="340" t="s">
        <v>87</v>
      </c>
      <c r="D167" s="340" t="s">
        <v>225</v>
      </c>
      <c r="E167" s="340" t="s">
        <v>88</v>
      </c>
      <c r="F167" s="341"/>
      <c r="G167" s="340">
        <v>2024</v>
      </c>
      <c r="H167" s="615">
        <v>2024</v>
      </c>
    </row>
    <row r="168" spans="1:13" ht="15.75" thickBot="1" x14ac:dyDescent="0.3">
      <c r="A168" s="618"/>
      <c r="B168" s="342"/>
      <c r="C168" s="344" t="s">
        <v>226</v>
      </c>
      <c r="D168" s="344" t="s">
        <v>226</v>
      </c>
      <c r="E168" s="344"/>
      <c r="F168" s="345"/>
      <c r="G168" s="344" t="s">
        <v>5</v>
      </c>
      <c r="H168" s="616" t="s">
        <v>5</v>
      </c>
    </row>
    <row r="169" spans="1:13" ht="16.5" thickTop="1" thickBot="1" x14ac:dyDescent="0.3">
      <c r="A169" s="1074"/>
      <c r="B169" s="1122" t="s">
        <v>328</v>
      </c>
      <c r="C169" s="1076"/>
      <c r="D169" s="1077"/>
      <c r="E169" s="1076" t="s">
        <v>96</v>
      </c>
      <c r="F169" s="1078"/>
      <c r="G169" s="1079">
        <f>G171</f>
        <v>1620</v>
      </c>
      <c r="H169" s="1120"/>
    </row>
    <row r="170" spans="1:13" x14ac:dyDescent="0.25">
      <c r="A170" s="1090"/>
      <c r="B170" s="1116">
        <v>1</v>
      </c>
      <c r="C170" s="1095" t="s">
        <v>375</v>
      </c>
      <c r="D170" s="1096"/>
      <c r="E170" s="1096"/>
      <c r="G170" s="853"/>
      <c r="H170" s="105"/>
    </row>
    <row r="171" spans="1:13" x14ac:dyDescent="0.25">
      <c r="A171" s="619"/>
      <c r="B171" s="109"/>
      <c r="C171" s="1141" t="s">
        <v>263</v>
      </c>
      <c r="D171" s="1125" t="s">
        <v>376</v>
      </c>
      <c r="E171" s="1125"/>
      <c r="F171" s="1123"/>
      <c r="G171" s="1088">
        <f>SUM(G172:G173)</f>
        <v>1620</v>
      </c>
      <c r="H171" s="1136"/>
    </row>
    <row r="172" spans="1:13" x14ac:dyDescent="0.25">
      <c r="A172" s="348"/>
      <c r="B172" s="104"/>
      <c r="C172" s="73"/>
      <c r="D172" s="90">
        <v>640</v>
      </c>
      <c r="E172" s="73" t="s">
        <v>240</v>
      </c>
      <c r="G172" s="853">
        <v>0</v>
      </c>
      <c r="H172" s="105"/>
    </row>
    <row r="173" spans="1:13" ht="15.75" thickBot="1" x14ac:dyDescent="0.3">
      <c r="A173" s="417"/>
      <c r="B173" s="106"/>
      <c r="C173" s="107"/>
      <c r="D173" s="114">
        <v>630</v>
      </c>
      <c r="E173" s="107" t="s">
        <v>288</v>
      </c>
      <c r="F173" s="121"/>
      <c r="G173" s="855">
        <v>1620</v>
      </c>
      <c r="H173" s="419"/>
      <c r="I173" s="630"/>
      <c r="J173" s="630"/>
      <c r="K173" s="630"/>
      <c r="L173" s="630"/>
      <c r="M173" s="630"/>
    </row>
    <row r="174" spans="1:13" ht="18.75" thickBot="1" x14ac:dyDescent="0.3">
      <c r="A174" s="7" t="s">
        <v>329</v>
      </c>
      <c r="B174" s="7"/>
      <c r="C174" s="7"/>
      <c r="D174" s="7"/>
      <c r="E174" s="7"/>
      <c r="F174" s="8"/>
    </row>
    <row r="175" spans="1:13" ht="15.75" thickBot="1" x14ac:dyDescent="0.3">
      <c r="A175" s="74"/>
      <c r="B175" s="74"/>
      <c r="C175" s="75"/>
      <c r="D175" s="76" t="s">
        <v>414</v>
      </c>
      <c r="E175" s="76"/>
      <c r="F175" s="77"/>
      <c r="G175" s="78"/>
      <c r="H175" s="614"/>
    </row>
    <row r="176" spans="1:13" x14ac:dyDescent="0.25">
      <c r="A176" s="79"/>
      <c r="B176" s="79"/>
      <c r="C176" s="80"/>
      <c r="D176" s="80"/>
      <c r="E176" s="81"/>
      <c r="F176" s="137"/>
      <c r="G176" s="83" t="s">
        <v>223</v>
      </c>
      <c r="H176" s="83" t="s">
        <v>224</v>
      </c>
    </row>
    <row r="177" spans="1:9" ht="15.75" thickBot="1" x14ac:dyDescent="0.3">
      <c r="A177" s="84"/>
      <c r="B177" s="84"/>
      <c r="C177" s="85"/>
      <c r="D177" s="85"/>
      <c r="E177" s="86"/>
      <c r="G177" s="87"/>
      <c r="H177" s="87"/>
    </row>
    <row r="178" spans="1:9" x14ac:dyDescent="0.25">
      <c r="A178" s="617"/>
      <c r="B178" s="415"/>
      <c r="C178" s="340" t="s">
        <v>87</v>
      </c>
      <c r="D178" s="340" t="s">
        <v>225</v>
      </c>
      <c r="E178" s="340" t="s">
        <v>88</v>
      </c>
      <c r="F178" s="341"/>
      <c r="G178" s="340">
        <v>2024</v>
      </c>
      <c r="H178" s="615">
        <v>2024</v>
      </c>
    </row>
    <row r="179" spans="1:9" ht="15.75" thickBot="1" x14ac:dyDescent="0.3">
      <c r="A179" s="618"/>
      <c r="B179" s="342"/>
      <c r="C179" s="344" t="s">
        <v>226</v>
      </c>
      <c r="D179" s="344" t="s">
        <v>226</v>
      </c>
      <c r="E179" s="344"/>
      <c r="F179" s="345"/>
      <c r="G179" s="344" t="s">
        <v>5</v>
      </c>
      <c r="H179" s="616" t="s">
        <v>5</v>
      </c>
    </row>
    <row r="180" spans="1:9" ht="16.5" thickTop="1" thickBot="1" x14ac:dyDescent="0.3">
      <c r="A180" s="1074"/>
      <c r="B180" s="1122" t="s">
        <v>330</v>
      </c>
      <c r="C180" s="1076"/>
      <c r="D180" s="1077"/>
      <c r="E180" s="1076" t="s">
        <v>97</v>
      </c>
      <c r="F180" s="1078"/>
      <c r="G180" s="1079">
        <f>G182+G185+G188+G191+G194</f>
        <v>34400</v>
      </c>
      <c r="H180" s="1079"/>
    </row>
    <row r="181" spans="1:9" x14ac:dyDescent="0.25">
      <c r="A181" s="1090"/>
      <c r="B181" s="1116">
        <v>1</v>
      </c>
      <c r="C181" s="1095" t="s">
        <v>331</v>
      </c>
      <c r="D181" s="1096"/>
      <c r="E181" s="1096"/>
      <c r="G181" s="872"/>
      <c r="H181" s="862"/>
    </row>
    <row r="182" spans="1:9" x14ac:dyDescent="0.25">
      <c r="A182" s="619"/>
      <c r="B182" s="109"/>
      <c r="C182" s="1141" t="s">
        <v>264</v>
      </c>
      <c r="D182" s="1125" t="s">
        <v>331</v>
      </c>
      <c r="E182" s="1125"/>
      <c r="F182" s="1123"/>
      <c r="G182" s="1088">
        <f>G183</f>
        <v>23900</v>
      </c>
      <c r="H182" s="1088"/>
    </row>
    <row r="183" spans="1:9" x14ac:dyDescent="0.25">
      <c r="A183" s="348"/>
      <c r="B183" s="104"/>
      <c r="C183" s="73"/>
      <c r="D183" s="90">
        <v>630</v>
      </c>
      <c r="E183" s="73" t="s">
        <v>387</v>
      </c>
      <c r="G183" s="853">
        <v>23900</v>
      </c>
      <c r="H183" s="854"/>
      <c r="I183" s="630"/>
    </row>
    <row r="184" spans="1:9" x14ac:dyDescent="0.25">
      <c r="A184" s="1090"/>
      <c r="B184" s="1116">
        <v>2</v>
      </c>
      <c r="C184" s="1093" t="s">
        <v>377</v>
      </c>
      <c r="D184" s="1093"/>
      <c r="E184" s="1106" t="s">
        <v>241</v>
      </c>
      <c r="F184" s="97"/>
      <c r="G184" s="861"/>
      <c r="H184" s="862"/>
      <c r="I184" s="1376"/>
    </row>
    <row r="185" spans="1:9" x14ac:dyDescent="0.25">
      <c r="A185" s="619"/>
      <c r="B185" s="109"/>
      <c r="C185" s="1124" t="s">
        <v>265</v>
      </c>
      <c r="D185" s="1180" t="s">
        <v>378</v>
      </c>
      <c r="E185" s="1180"/>
      <c r="F185" s="1132"/>
      <c r="G185" s="1088">
        <f>G186</f>
        <v>1400</v>
      </c>
      <c r="H185" s="1089"/>
    </row>
    <row r="186" spans="1:9" x14ac:dyDescent="0.25">
      <c r="A186" s="348"/>
      <c r="B186" s="104"/>
      <c r="C186" s="73"/>
      <c r="D186" s="90">
        <v>630</v>
      </c>
      <c r="E186" s="73" t="s">
        <v>332</v>
      </c>
      <c r="F186" s="73"/>
      <c r="G186" s="853">
        <v>1400</v>
      </c>
      <c r="H186" s="854"/>
    </row>
    <row r="187" spans="1:9" x14ac:dyDescent="0.25">
      <c r="A187" s="1101"/>
      <c r="B187" s="1117">
        <v>3</v>
      </c>
      <c r="C187" s="1118" t="s">
        <v>379</v>
      </c>
      <c r="D187" s="1118"/>
      <c r="E187" s="1118"/>
      <c r="F187" s="73"/>
      <c r="G187" s="853"/>
      <c r="H187" s="854"/>
    </row>
    <row r="188" spans="1:9" x14ac:dyDescent="0.25">
      <c r="A188" s="620"/>
      <c r="B188" s="112"/>
      <c r="C188" s="1181" t="s">
        <v>265</v>
      </c>
      <c r="D188" s="1182" t="s">
        <v>378</v>
      </c>
      <c r="E188" s="1182"/>
      <c r="F188" s="1132"/>
      <c r="G188" s="1183">
        <f>G189</f>
        <v>2000</v>
      </c>
      <c r="H188" s="1184"/>
    </row>
    <row r="189" spans="1:9" x14ac:dyDescent="0.25">
      <c r="A189" s="348"/>
      <c r="B189" s="104"/>
      <c r="C189" s="418"/>
      <c r="D189" s="90">
        <v>630</v>
      </c>
      <c r="E189" s="73" t="s">
        <v>99</v>
      </c>
      <c r="F189" s="73"/>
      <c r="G189" s="853">
        <v>2000</v>
      </c>
      <c r="H189" s="854"/>
    </row>
    <row r="190" spans="1:9" x14ac:dyDescent="0.25">
      <c r="A190" s="1090"/>
      <c r="B190" s="1116">
        <v>4</v>
      </c>
      <c r="C190" s="1093" t="s">
        <v>215</v>
      </c>
      <c r="D190" s="1093"/>
      <c r="E190" s="1095"/>
      <c r="F190" s="97"/>
      <c r="G190" s="861"/>
      <c r="H190" s="862"/>
    </row>
    <row r="191" spans="1:9" x14ac:dyDescent="0.25">
      <c r="A191" s="619"/>
      <c r="B191" s="109"/>
      <c r="C191" s="1185" t="s">
        <v>267</v>
      </c>
      <c r="D191" s="1180" t="s">
        <v>254</v>
      </c>
      <c r="E191" s="1180"/>
      <c r="F191" s="1132"/>
      <c r="G191" s="1088">
        <f>G192</f>
        <v>80</v>
      </c>
      <c r="H191" s="1089"/>
    </row>
    <row r="192" spans="1:9" x14ac:dyDescent="0.25">
      <c r="A192" s="348"/>
      <c r="B192" s="104"/>
      <c r="C192" s="73"/>
      <c r="D192" s="90">
        <v>630</v>
      </c>
      <c r="E192" s="73" t="s">
        <v>334</v>
      </c>
      <c r="F192" s="73"/>
      <c r="G192" s="853">
        <v>80</v>
      </c>
      <c r="H192" s="854"/>
    </row>
    <row r="193" spans="1:8" x14ac:dyDescent="0.25">
      <c r="A193" s="1090"/>
      <c r="B193" s="1116">
        <v>5</v>
      </c>
      <c r="C193" s="1093" t="s">
        <v>255</v>
      </c>
      <c r="D193" s="1093"/>
      <c r="E193" s="1095"/>
      <c r="F193" s="97"/>
      <c r="G193" s="861"/>
      <c r="H193" s="862"/>
    </row>
    <row r="194" spans="1:8" x14ac:dyDescent="0.25">
      <c r="A194" s="348"/>
      <c r="B194" s="104"/>
      <c r="C194" s="1126" t="s">
        <v>266</v>
      </c>
      <c r="D194" s="1125" t="s">
        <v>333</v>
      </c>
      <c r="E194" s="1125"/>
      <c r="F194" s="1132"/>
      <c r="G194" s="1088">
        <f>SUM(G195:G196)</f>
        <v>7020</v>
      </c>
      <c r="H194" s="1089"/>
    </row>
    <row r="195" spans="1:8" x14ac:dyDescent="0.25">
      <c r="A195" s="619"/>
      <c r="B195" s="109"/>
      <c r="C195" s="89"/>
      <c r="D195" s="88">
        <v>630</v>
      </c>
      <c r="E195" s="89" t="s">
        <v>285</v>
      </c>
      <c r="F195" s="89"/>
      <c r="G195" s="851">
        <v>6500</v>
      </c>
      <c r="H195" s="852"/>
    </row>
    <row r="196" spans="1:8" ht="15.75" thickBot="1" x14ac:dyDescent="0.3">
      <c r="A196" s="417"/>
      <c r="B196" s="106"/>
      <c r="C196" s="107"/>
      <c r="D196" s="114">
        <v>620</v>
      </c>
      <c r="E196" s="107" t="s">
        <v>253</v>
      </c>
      <c r="F196" s="107"/>
      <c r="G196" s="855">
        <v>520</v>
      </c>
      <c r="H196" s="856"/>
    </row>
    <row r="197" spans="1:8" x14ac:dyDescent="0.25">
      <c r="D197" s="117"/>
      <c r="E197" s="879"/>
      <c r="G197" s="120"/>
      <c r="H197" s="117"/>
    </row>
    <row r="198" spans="1:8" ht="18.75" thickBot="1" x14ac:dyDescent="0.3">
      <c r="A198" s="7" t="s">
        <v>335</v>
      </c>
      <c r="B198" s="7"/>
      <c r="C198" s="7"/>
      <c r="D198" s="7"/>
      <c r="E198" s="7"/>
      <c r="F198" s="8"/>
    </row>
    <row r="199" spans="1:8" ht="15.75" thickBot="1" x14ac:dyDescent="0.3">
      <c r="A199" s="74"/>
      <c r="B199" s="74"/>
      <c r="C199" s="75"/>
      <c r="D199" s="76" t="s">
        <v>414</v>
      </c>
      <c r="E199" s="76"/>
      <c r="F199" s="77"/>
      <c r="G199" s="78"/>
      <c r="H199" s="614"/>
    </row>
    <row r="200" spans="1:8" x14ac:dyDescent="0.25">
      <c r="A200" s="79"/>
      <c r="B200" s="80"/>
      <c r="C200" s="80"/>
      <c r="D200" s="80"/>
      <c r="E200" s="81"/>
      <c r="F200" s="137"/>
      <c r="G200" s="83" t="s">
        <v>223</v>
      </c>
      <c r="H200" s="83" t="s">
        <v>224</v>
      </c>
    </row>
    <row r="201" spans="1:8" ht="15.75" thickBot="1" x14ac:dyDescent="0.3">
      <c r="A201" s="84"/>
      <c r="B201" s="85"/>
      <c r="C201" s="85"/>
      <c r="D201" s="85"/>
      <c r="E201" s="86"/>
      <c r="G201" s="87"/>
      <c r="H201" s="87"/>
    </row>
    <row r="202" spans="1:8" x14ac:dyDescent="0.25">
      <c r="A202" s="338"/>
      <c r="B202" s="339"/>
      <c r="C202" s="340" t="s">
        <v>87</v>
      </c>
      <c r="D202" s="340" t="s">
        <v>225</v>
      </c>
      <c r="E202" s="340" t="s">
        <v>88</v>
      </c>
      <c r="F202" s="341"/>
      <c r="G202" s="340">
        <v>2023</v>
      </c>
      <c r="H202" s="615">
        <v>2023</v>
      </c>
    </row>
    <row r="203" spans="1:8" ht="15.75" thickBot="1" x14ac:dyDescent="0.3">
      <c r="A203" s="342"/>
      <c r="B203" s="343"/>
      <c r="C203" s="344" t="s">
        <v>226</v>
      </c>
      <c r="D203" s="344" t="s">
        <v>226</v>
      </c>
      <c r="E203" s="344"/>
      <c r="F203" s="345"/>
      <c r="G203" s="344" t="s">
        <v>5</v>
      </c>
      <c r="H203" s="616" t="s">
        <v>5</v>
      </c>
    </row>
    <row r="204" spans="1:8" ht="16.5" thickTop="1" thickBot="1" x14ac:dyDescent="0.3">
      <c r="A204" s="1074"/>
      <c r="B204" s="1075" t="s">
        <v>336</v>
      </c>
      <c r="C204" s="1076"/>
      <c r="D204" s="1077"/>
      <c r="E204" s="1076" t="s">
        <v>242</v>
      </c>
      <c r="F204" s="1078"/>
      <c r="G204" s="1079">
        <f>G206+G215</f>
        <v>83760</v>
      </c>
      <c r="H204" s="1079"/>
    </row>
    <row r="205" spans="1:8" x14ac:dyDescent="0.25">
      <c r="A205" s="1090"/>
      <c r="B205" s="1091">
        <v>1</v>
      </c>
      <c r="C205" s="1095" t="s">
        <v>380</v>
      </c>
      <c r="D205" s="1096"/>
      <c r="E205" s="1096"/>
      <c r="G205" s="872"/>
      <c r="H205" s="111"/>
    </row>
    <row r="206" spans="1:8" x14ac:dyDescent="0.25">
      <c r="A206" s="118"/>
      <c r="B206" s="98"/>
      <c r="C206" s="1186" t="s">
        <v>269</v>
      </c>
      <c r="D206" s="1143" t="s">
        <v>108</v>
      </c>
      <c r="E206" s="1143"/>
      <c r="F206" s="1123"/>
      <c r="G206" s="1144">
        <f>SUM(G207:G214)</f>
        <v>83060</v>
      </c>
      <c r="H206" s="1144"/>
    </row>
    <row r="207" spans="1:8" x14ac:dyDescent="0.25">
      <c r="A207" s="104"/>
      <c r="B207" s="73"/>
      <c r="C207" s="73"/>
      <c r="D207" s="90">
        <v>610</v>
      </c>
      <c r="E207" s="73" t="s">
        <v>337</v>
      </c>
      <c r="F207" s="73"/>
      <c r="G207" s="853">
        <v>19200</v>
      </c>
      <c r="H207" s="105"/>
    </row>
    <row r="208" spans="1:8" x14ac:dyDescent="0.25">
      <c r="A208" s="104"/>
      <c r="B208" s="73"/>
      <c r="C208" s="73"/>
      <c r="D208" s="90">
        <v>620</v>
      </c>
      <c r="E208" s="73" t="s">
        <v>234</v>
      </c>
      <c r="F208" s="73"/>
      <c r="G208" s="853">
        <v>6720</v>
      </c>
      <c r="H208" s="105"/>
    </row>
    <row r="209" spans="1:11" x14ac:dyDescent="0.25">
      <c r="A209" s="104"/>
      <c r="B209" s="73"/>
      <c r="C209" s="73"/>
      <c r="D209" s="90">
        <v>630</v>
      </c>
      <c r="E209" s="73" t="s">
        <v>256</v>
      </c>
      <c r="F209" s="73"/>
      <c r="G209" s="865">
        <v>43440</v>
      </c>
      <c r="H209" s="105"/>
      <c r="I209" s="630"/>
      <c r="J209" s="631"/>
    </row>
    <row r="210" spans="1:11" x14ac:dyDescent="0.25">
      <c r="A210" s="104"/>
      <c r="B210" s="73"/>
      <c r="C210" s="73"/>
      <c r="D210" s="90">
        <v>630</v>
      </c>
      <c r="E210" s="73" t="s">
        <v>297</v>
      </c>
      <c r="F210" s="73"/>
      <c r="G210" s="884">
        <v>2000</v>
      </c>
      <c r="H210" s="105"/>
      <c r="I210" s="630"/>
    </row>
    <row r="211" spans="1:11" x14ac:dyDescent="0.25">
      <c r="A211" s="103"/>
      <c r="B211" s="73"/>
      <c r="C211" s="878"/>
      <c r="D211" s="90">
        <v>630</v>
      </c>
      <c r="E211" s="73" t="s">
        <v>214</v>
      </c>
      <c r="F211" s="73"/>
      <c r="G211" s="884">
        <v>1700</v>
      </c>
      <c r="H211" s="1229"/>
      <c r="I211" s="877"/>
    </row>
    <row r="212" spans="1:11" x14ac:dyDescent="0.25">
      <c r="A212" s="104"/>
      <c r="B212" s="73"/>
      <c r="C212" s="73"/>
      <c r="D212" s="90">
        <v>630</v>
      </c>
      <c r="E212" s="73" t="s">
        <v>392</v>
      </c>
      <c r="F212" s="73"/>
      <c r="G212" s="884">
        <v>7000</v>
      </c>
      <c r="H212" s="105"/>
    </row>
    <row r="213" spans="1:11" x14ac:dyDescent="0.25">
      <c r="A213" s="104"/>
      <c r="B213" s="73"/>
      <c r="C213" s="73"/>
      <c r="D213" s="1239">
        <v>640</v>
      </c>
      <c r="E213" s="1240" t="s">
        <v>411</v>
      </c>
      <c r="F213" s="1241"/>
      <c r="G213" s="865">
        <v>3000</v>
      </c>
      <c r="H213" s="105"/>
    </row>
    <row r="214" spans="1:11" x14ac:dyDescent="0.25">
      <c r="A214" s="104"/>
      <c r="B214" s="73"/>
      <c r="C214" s="73"/>
      <c r="D214" s="73"/>
      <c r="E214" s="73"/>
      <c r="F214" s="73"/>
      <c r="G214" s="853"/>
      <c r="H214" s="105"/>
    </row>
    <row r="215" spans="1:11" x14ac:dyDescent="0.25">
      <c r="A215" s="104"/>
      <c r="B215" s="73"/>
      <c r="C215" s="1126" t="s">
        <v>271</v>
      </c>
      <c r="D215" s="1125" t="s">
        <v>164</v>
      </c>
      <c r="E215" s="1125"/>
      <c r="F215" s="1132"/>
      <c r="G215" s="1088">
        <f>G216</f>
        <v>700</v>
      </c>
      <c r="H215" s="1088"/>
    </row>
    <row r="216" spans="1:11" ht="15.75" thickBot="1" x14ac:dyDescent="0.3">
      <c r="A216" s="106"/>
      <c r="B216" s="107"/>
      <c r="C216" s="107"/>
      <c r="D216" s="114">
        <v>630</v>
      </c>
      <c r="E216" s="107" t="s">
        <v>101</v>
      </c>
      <c r="F216" s="107"/>
      <c r="G216" s="855">
        <v>700</v>
      </c>
      <c r="H216" s="419"/>
    </row>
    <row r="217" spans="1:11" x14ac:dyDescent="0.25">
      <c r="E217" s="638"/>
      <c r="F217" s="630"/>
      <c r="G217" s="630"/>
    </row>
    <row r="218" spans="1:11" x14ac:dyDescent="0.25">
      <c r="E218" s="638"/>
      <c r="F218" s="630"/>
      <c r="G218" s="630"/>
    </row>
    <row r="219" spans="1:11" x14ac:dyDescent="0.25">
      <c r="E219" s="877"/>
    </row>
    <row r="220" spans="1:11" ht="15.75" thickBot="1" x14ac:dyDescent="0.3"/>
    <row r="221" spans="1:11" ht="15.75" thickBot="1" x14ac:dyDescent="0.3">
      <c r="A221" s="74"/>
      <c r="B221" s="74"/>
      <c r="C221" s="75"/>
      <c r="D221" s="76" t="s">
        <v>414</v>
      </c>
      <c r="E221" s="76"/>
      <c r="F221" s="77"/>
      <c r="G221" s="78"/>
      <c r="H221" s="614"/>
    </row>
    <row r="222" spans="1:11" x14ac:dyDescent="0.25">
      <c r="A222" s="79"/>
      <c r="B222" s="79"/>
      <c r="C222" s="80"/>
      <c r="D222" s="80"/>
      <c r="E222" s="81"/>
      <c r="F222" s="34"/>
      <c r="G222" s="82" t="s">
        <v>223</v>
      </c>
      <c r="H222" s="82" t="s">
        <v>224</v>
      </c>
    </row>
    <row r="223" spans="1:11" ht="15.75" thickBot="1" x14ac:dyDescent="0.3">
      <c r="A223" s="84"/>
      <c r="B223" s="84"/>
      <c r="C223" s="85"/>
      <c r="D223" s="85"/>
      <c r="E223" s="86"/>
      <c r="G223" s="87"/>
      <c r="H223" s="87"/>
      <c r="K223" s="629"/>
    </row>
    <row r="224" spans="1:11" x14ac:dyDescent="0.25">
      <c r="A224" s="1187"/>
      <c r="B224" s="1188"/>
      <c r="C224" s="1189" t="s">
        <v>87</v>
      </c>
      <c r="D224" s="1189" t="s">
        <v>225</v>
      </c>
      <c r="E224" s="1189" t="s">
        <v>88</v>
      </c>
      <c r="F224" s="1190"/>
      <c r="G224" s="1189">
        <v>2024</v>
      </c>
      <c r="H224" s="1191">
        <v>2024</v>
      </c>
    </row>
    <row r="225" spans="1:8" ht="15.75" thickBot="1" x14ac:dyDescent="0.3">
      <c r="A225" s="1187"/>
      <c r="B225" s="1192"/>
      <c r="C225" s="1193" t="s">
        <v>226</v>
      </c>
      <c r="D225" s="1193" t="s">
        <v>226</v>
      </c>
      <c r="E225" s="1193"/>
      <c r="F225" s="1194"/>
      <c r="G225" s="1195" t="s">
        <v>5</v>
      </c>
      <c r="H225" s="1196" t="s">
        <v>5</v>
      </c>
    </row>
    <row r="226" spans="1:8" ht="15.75" thickTop="1" x14ac:dyDescent="0.25">
      <c r="A226" s="613"/>
      <c r="B226" s="507"/>
      <c r="C226" s="99"/>
      <c r="D226" s="73"/>
      <c r="E226" s="99" t="s">
        <v>243</v>
      </c>
      <c r="F226" s="73"/>
      <c r="G226" s="873">
        <f>G9+G40+G53+G74+G93+G108+G123+G157+G169+G180+G204</f>
        <v>335109</v>
      </c>
      <c r="H226" s="874"/>
    </row>
    <row r="227" spans="1:8" x14ac:dyDescent="0.25">
      <c r="A227" s="348"/>
      <c r="B227" s="104"/>
      <c r="C227" s="73"/>
      <c r="D227" s="73"/>
      <c r="E227" s="99" t="s">
        <v>244</v>
      </c>
      <c r="F227" s="99"/>
      <c r="G227" s="873">
        <f>G135-G150</f>
        <v>243800</v>
      </c>
      <c r="H227" s="875"/>
    </row>
    <row r="228" spans="1:8" x14ac:dyDescent="0.25">
      <c r="A228" s="348"/>
      <c r="B228" s="104"/>
      <c r="C228" s="73"/>
      <c r="D228" s="73"/>
      <c r="E228" s="99" t="s">
        <v>292</v>
      </c>
      <c r="F228" s="99"/>
      <c r="G228" s="873">
        <f>G150</f>
        <v>3800</v>
      </c>
      <c r="H228" s="875"/>
    </row>
    <row r="229" spans="1:8" ht="15.75" x14ac:dyDescent="0.25">
      <c r="A229" s="1197"/>
      <c r="B229" s="1198"/>
      <c r="C229" s="1199"/>
      <c r="D229" s="1199"/>
      <c r="E229" s="1200" t="s">
        <v>245</v>
      </c>
      <c r="F229" s="1200"/>
      <c r="G229" s="1201">
        <f>SUM(G226:G228)</f>
        <v>582709</v>
      </c>
      <c r="H229" s="1202"/>
    </row>
    <row r="230" spans="1:8" x14ac:dyDescent="0.25">
      <c r="A230" s="348"/>
      <c r="B230" s="104"/>
      <c r="C230" s="73"/>
      <c r="D230" s="73"/>
      <c r="E230" s="99"/>
      <c r="F230" s="99"/>
      <c r="G230" s="876"/>
      <c r="H230" s="875"/>
    </row>
    <row r="231" spans="1:8" ht="15.75" x14ac:dyDescent="0.25">
      <c r="A231" s="1203"/>
      <c r="B231" s="1204"/>
      <c r="C231" s="1205"/>
      <c r="D231" s="1205"/>
      <c r="E231" s="1206" t="s">
        <v>246</v>
      </c>
      <c r="F231" s="1206"/>
      <c r="G231" s="1207"/>
      <c r="H231" s="1208">
        <f>H9+H40+H53+H74+H93+H108+H123+H135+H157+H169+H180+H204</f>
        <v>23000</v>
      </c>
    </row>
    <row r="232" spans="1:8" x14ac:dyDescent="0.25">
      <c r="A232" s="103"/>
      <c r="B232" s="104"/>
      <c r="C232" s="73"/>
      <c r="D232" s="73"/>
      <c r="E232" s="73"/>
      <c r="F232" s="73"/>
      <c r="G232" s="861"/>
      <c r="H232" s="862"/>
    </row>
    <row r="233" spans="1:8" ht="16.5" thickBot="1" x14ac:dyDescent="0.3">
      <c r="A233" s="1209"/>
      <c r="B233" s="1210"/>
      <c r="C233" s="1211"/>
      <c r="D233" s="1211"/>
      <c r="E233" s="1212" t="s">
        <v>247</v>
      </c>
      <c r="F233" s="1211"/>
      <c r="G233" s="1238">
        <v>0</v>
      </c>
      <c r="H233" s="1213"/>
    </row>
    <row r="234" spans="1:8" x14ac:dyDescent="0.25">
      <c r="E234" s="1214"/>
      <c r="F234" s="1215"/>
      <c r="G234" s="1216"/>
      <c r="H234" s="1217"/>
    </row>
    <row r="235" spans="1:8" ht="16.5" thickBot="1" x14ac:dyDescent="0.3">
      <c r="E235" s="1218" t="s">
        <v>382</v>
      </c>
      <c r="F235" s="1219"/>
      <c r="G235" s="1220">
        <f>G229</f>
        <v>582709</v>
      </c>
      <c r="H235" s="1221">
        <f>H229+H231</f>
        <v>23000</v>
      </c>
    </row>
    <row r="236" spans="1:8" x14ac:dyDescent="0.25">
      <c r="E236" s="880"/>
    </row>
  </sheetData>
  <pageMargins left="0.70866141732283472" right="0.70866141732283472" top="0.78740157480314965" bottom="0.78740157480314965" header="0.31496062992125984" footer="0.31496062992125984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Rozpočet - príjmy viacročný</vt:lpstr>
      <vt:lpstr>Viacročný rozpočet - výdavky</vt:lpstr>
      <vt:lpstr>Rekapitulácia rozpočtu</vt:lpstr>
      <vt:lpstr>Rozpočet na rok 2023 - výdavky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pocitac</dc:creator>
  <cp:lastModifiedBy>starosta</cp:lastModifiedBy>
  <cp:lastPrinted>2023-12-13T13:59:33Z</cp:lastPrinted>
  <dcterms:created xsi:type="dcterms:W3CDTF">2012-10-12T12:30:41Z</dcterms:created>
  <dcterms:modified xsi:type="dcterms:W3CDTF">2023-12-13T14:06:39Z</dcterms:modified>
</cp:coreProperties>
</file>